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1"/>
  </bookViews>
  <sheets>
    <sheet name="Указания" sheetId="2" r:id="rId1"/>
    <sheet name="Калкулатор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" i="2" l="1"/>
  <c r="V46" i="2"/>
  <c r="W46" i="2" s="1"/>
  <c r="U46" i="2"/>
  <c r="AA45" i="2"/>
  <c r="V45" i="2"/>
  <c r="W45" i="2" s="1"/>
  <c r="U45" i="2"/>
  <c r="AA44" i="2"/>
  <c r="V44" i="2"/>
  <c r="W44" i="2" s="1"/>
  <c r="U44" i="2"/>
  <c r="AA43" i="2"/>
  <c r="V43" i="2"/>
  <c r="W43" i="2" s="1"/>
  <c r="U43" i="2"/>
  <c r="AA42" i="2"/>
  <c r="V42" i="2"/>
  <c r="W42" i="2" s="1"/>
  <c r="U42" i="2"/>
  <c r="AA41" i="2"/>
  <c r="V41" i="2"/>
  <c r="W41" i="2" s="1"/>
  <c r="U41" i="2"/>
  <c r="AA40" i="2"/>
  <c r="V40" i="2"/>
  <c r="W40" i="2" s="1"/>
  <c r="U40" i="2"/>
  <c r="AA39" i="2"/>
  <c r="V39" i="2"/>
  <c r="W39" i="2" s="1"/>
  <c r="U39" i="2"/>
  <c r="AA38" i="2"/>
  <c r="V38" i="2"/>
  <c r="W38" i="2" s="1"/>
  <c r="U38" i="2"/>
  <c r="P38" i="2"/>
  <c r="AA37" i="2"/>
  <c r="W37" i="2"/>
  <c r="V37" i="2"/>
  <c r="U37" i="2"/>
  <c r="AA36" i="2"/>
  <c r="W36" i="2"/>
  <c r="V36" i="2"/>
  <c r="U36" i="2"/>
  <c r="AA35" i="2"/>
  <c r="V35" i="2"/>
  <c r="W35" i="2" s="1"/>
  <c r="U35" i="2"/>
  <c r="AA34" i="2"/>
  <c r="V34" i="2"/>
  <c r="W34" i="2" s="1"/>
  <c r="U34" i="2"/>
  <c r="AA33" i="2"/>
  <c r="V33" i="2"/>
  <c r="W33" i="2" s="1"/>
  <c r="U33" i="2"/>
  <c r="AA32" i="2"/>
  <c r="V32" i="2"/>
  <c r="W32" i="2" s="1"/>
  <c r="U32" i="2"/>
  <c r="AA31" i="2"/>
  <c r="V31" i="2"/>
  <c r="W31" i="2" s="1"/>
  <c r="U31" i="2"/>
  <c r="V30" i="2"/>
  <c r="W30" i="2" s="1"/>
  <c r="U30" i="2"/>
  <c r="V29" i="2"/>
  <c r="W29" i="2" s="1"/>
  <c r="U29" i="2"/>
  <c r="W28" i="2"/>
  <c r="V28" i="2"/>
  <c r="U28" i="2"/>
  <c r="V27" i="2"/>
  <c r="W27" i="2" s="1"/>
  <c r="U27" i="2"/>
  <c r="V26" i="2"/>
  <c r="W26" i="2" s="1"/>
  <c r="U26" i="2"/>
  <c r="P26" i="2"/>
  <c r="H26" i="2"/>
  <c r="AA23" i="2" s="1"/>
  <c r="V25" i="2"/>
  <c r="W25" i="2" s="1"/>
  <c r="U25" i="2"/>
  <c r="H25" i="2"/>
  <c r="AA24" i="2"/>
  <c r="V24" i="2"/>
  <c r="W24" i="2" s="1"/>
  <c r="U24" i="2"/>
  <c r="H24" i="2"/>
  <c r="V23" i="2"/>
  <c r="W23" i="2" s="1"/>
  <c r="U23" i="2"/>
  <c r="H23" i="2"/>
  <c r="Q26" i="2" s="1"/>
  <c r="V22" i="2"/>
  <c r="W22" i="2" s="1"/>
  <c r="U22" i="2"/>
  <c r="Q22" i="2"/>
  <c r="H28" i="2" s="1"/>
  <c r="P22" i="2"/>
  <c r="F36" i="2" s="1"/>
  <c r="F38" i="2" s="1"/>
  <c r="AA21" i="2"/>
  <c r="V21" i="2"/>
  <c r="W21" i="2" s="1"/>
  <c r="U21" i="2"/>
  <c r="AA20" i="2"/>
  <c r="V20" i="2"/>
  <c r="W20" i="2" s="1"/>
  <c r="U20" i="2"/>
  <c r="AA19" i="2"/>
  <c r="V19" i="2"/>
  <c r="W19" i="2" s="1"/>
  <c r="U19" i="2"/>
  <c r="AA18" i="2"/>
  <c r="V18" i="2"/>
  <c r="W18" i="2" s="1"/>
  <c r="U18" i="2"/>
  <c r="AA17" i="2"/>
  <c r="V17" i="2"/>
  <c r="W17" i="2" s="1"/>
  <c r="U17" i="2"/>
  <c r="AA16" i="2"/>
  <c r="V16" i="2"/>
  <c r="W16" i="2" s="1"/>
  <c r="U16" i="2"/>
  <c r="AA15" i="2"/>
  <c r="W15" i="2"/>
  <c r="V15" i="2"/>
  <c r="U15" i="2"/>
  <c r="AA14" i="2"/>
  <c r="W14" i="2"/>
  <c r="V14" i="2"/>
  <c r="U14" i="2"/>
  <c r="AA13" i="2"/>
  <c r="W13" i="2"/>
  <c r="V13" i="2"/>
  <c r="U13" i="2"/>
  <c r="AA12" i="2"/>
  <c r="W12" i="2"/>
  <c r="V12" i="2"/>
  <c r="U12" i="2"/>
  <c r="AA11" i="2"/>
  <c r="W11" i="2"/>
  <c r="V11" i="2"/>
  <c r="U11" i="2"/>
  <c r="H11" i="2"/>
  <c r="V10" i="2"/>
  <c r="W10" i="2" s="1"/>
  <c r="U10" i="2"/>
  <c r="H10" i="2"/>
  <c r="AB37" i="2" s="1"/>
  <c r="AC37" i="2" s="1"/>
  <c r="V9" i="2"/>
  <c r="W9" i="2" s="1"/>
  <c r="U9" i="2"/>
  <c r="W8" i="2"/>
  <c r="V8" i="2"/>
  <c r="U8" i="2"/>
  <c r="AB7" i="2"/>
  <c r="AC7" i="2" s="1"/>
  <c r="W7" i="2"/>
  <c r="V7" i="2"/>
  <c r="U7" i="2"/>
  <c r="AB6" i="2"/>
  <c r="V6" i="2"/>
  <c r="U6" i="2"/>
  <c r="V5" i="2"/>
  <c r="U5" i="2"/>
  <c r="V4" i="2"/>
  <c r="U4" i="2"/>
  <c r="AB3" i="2"/>
  <c r="V3" i="2"/>
  <c r="U3" i="2"/>
  <c r="AB2" i="2"/>
  <c r="V2" i="2"/>
  <c r="U2" i="2"/>
  <c r="AB5" i="2" l="1"/>
  <c r="AB8" i="2"/>
  <c r="AC8" i="2" s="1"/>
  <c r="AB4" i="2"/>
  <c r="AB9" i="2"/>
  <c r="AC9" i="2" s="1"/>
  <c r="AB10" i="2"/>
  <c r="AC10" i="2" s="1"/>
  <c r="AB23" i="2"/>
  <c r="AC23" i="2" s="1"/>
  <c r="Z2" i="2"/>
  <c r="AC2" i="2" s="1"/>
  <c r="H36" i="2"/>
  <c r="H38" i="2" s="1"/>
  <c r="AB11" i="2"/>
  <c r="AC11" i="2" s="1"/>
  <c r="AB12" i="2"/>
  <c r="AC12" i="2" s="1"/>
  <c r="AB13" i="2"/>
  <c r="AC13" i="2" s="1"/>
  <c r="AB14" i="2"/>
  <c r="AC14" i="2" s="1"/>
  <c r="AB15" i="2"/>
  <c r="AC15" i="2" s="1"/>
  <c r="AB16" i="2"/>
  <c r="AC16" i="2" s="1"/>
  <c r="AB17" i="2"/>
  <c r="AC17" i="2" s="1"/>
  <c r="AB18" i="2"/>
  <c r="AC18" i="2" s="1"/>
  <c r="AB19" i="2"/>
  <c r="AC19" i="2" s="1"/>
  <c r="AB20" i="2"/>
  <c r="AC20" i="2" s="1"/>
  <c r="AB21" i="2"/>
  <c r="AC21" i="2" s="1"/>
  <c r="AB24" i="2"/>
  <c r="AC24" i="2" s="1"/>
  <c r="AA25" i="2"/>
  <c r="AB26" i="2"/>
  <c r="AC26" i="2" s="1"/>
  <c r="AB27" i="2"/>
  <c r="AC27" i="2" s="1"/>
  <c r="AB29" i="2"/>
  <c r="AC29" i="2" s="1"/>
  <c r="AB30" i="2"/>
  <c r="AC30" i="2" s="1"/>
  <c r="AB31" i="2"/>
  <c r="AC31" i="2" s="1"/>
  <c r="AB32" i="2"/>
  <c r="AC32" i="2" s="1"/>
  <c r="AB33" i="2"/>
  <c r="AC33" i="2" s="1"/>
  <c r="AB34" i="2"/>
  <c r="AC34" i="2" s="1"/>
  <c r="AB35" i="2"/>
  <c r="AC35" i="2" s="1"/>
  <c r="AA26" i="2"/>
  <c r="AA27" i="2"/>
  <c r="AA29" i="2"/>
  <c r="AA2" i="2"/>
  <c r="AA3" i="2"/>
  <c r="Z3" i="2" s="1"/>
  <c r="AA4" i="2"/>
  <c r="AA5" i="2"/>
  <c r="AA6" i="2"/>
  <c r="AA7" i="2"/>
  <c r="AA8" i="2"/>
  <c r="AA9" i="2"/>
  <c r="AA22" i="2"/>
  <c r="AB25" i="2"/>
  <c r="AC25" i="2" s="1"/>
  <c r="AA28" i="2"/>
  <c r="AB38" i="2"/>
  <c r="AC38" i="2" s="1"/>
  <c r="AB39" i="2"/>
  <c r="AC39" i="2" s="1"/>
  <c r="AB40" i="2"/>
  <c r="AC40" i="2" s="1"/>
  <c r="AB41" i="2"/>
  <c r="AC41" i="2" s="1"/>
  <c r="AB42" i="2"/>
  <c r="AC42" i="2" s="1"/>
  <c r="AB43" i="2"/>
  <c r="AC43" i="2" s="1"/>
  <c r="AB44" i="2"/>
  <c r="AC44" i="2" s="1"/>
  <c r="AB45" i="2"/>
  <c r="AC45" i="2" s="1"/>
  <c r="AB46" i="2"/>
  <c r="AC46" i="2" s="1"/>
  <c r="AA30" i="2"/>
  <c r="AA10" i="2"/>
  <c r="AB22" i="2"/>
  <c r="AC22" i="2" s="1"/>
  <c r="F28" i="2"/>
  <c r="AB28" i="2"/>
  <c r="AC28" i="2" s="1"/>
  <c r="AB36" i="2"/>
  <c r="AC36" i="2" s="1"/>
  <c r="H11" i="1"/>
  <c r="H10" i="1"/>
  <c r="H36" i="1" s="1"/>
  <c r="Z4" i="2" l="1"/>
  <c r="AC3" i="2"/>
  <c r="T3" i="2"/>
  <c r="T2" i="2"/>
  <c r="W2" i="2" s="1"/>
  <c r="W3" i="2" l="1"/>
  <c r="T4" i="2"/>
  <c r="AC4" i="2"/>
  <c r="Z5" i="2"/>
  <c r="Q26" i="1"/>
  <c r="P26" i="1"/>
  <c r="P22" i="1"/>
  <c r="F36" i="1" s="1"/>
  <c r="F38" i="1" s="1"/>
  <c r="Q22" i="1"/>
  <c r="H38" i="1"/>
  <c r="H28" i="1"/>
  <c r="AB46" i="1"/>
  <c r="AC46" i="1" s="1"/>
  <c r="AB10" i="1"/>
  <c r="AC10" i="1" s="1"/>
  <c r="AB9" i="1"/>
  <c r="AC9" i="1" s="1"/>
  <c r="AB8" i="1"/>
  <c r="AC8" i="1" s="1"/>
  <c r="AB7" i="1"/>
  <c r="AC7" i="1" s="1"/>
  <c r="AB6" i="1"/>
  <c r="AC6" i="1" s="1"/>
  <c r="AB5" i="1"/>
  <c r="AC5" i="1" s="1"/>
  <c r="AB4" i="1"/>
  <c r="AC4" i="1" s="1"/>
  <c r="AB3" i="1"/>
  <c r="AC3" i="1" s="1"/>
  <c r="AB2" i="1"/>
  <c r="AC2" i="1" s="1"/>
  <c r="AA6" i="1"/>
  <c r="AA5" i="1"/>
  <c r="AA4" i="1"/>
  <c r="AA3" i="1"/>
  <c r="AA2" i="1"/>
  <c r="Z2" i="1"/>
  <c r="V3" i="1"/>
  <c r="V2" i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V5" i="1"/>
  <c r="V4" i="1"/>
  <c r="U46" i="1"/>
  <c r="F28" i="1" l="1"/>
  <c r="W4" i="2"/>
  <c r="T5" i="2"/>
  <c r="AC5" i="2"/>
  <c r="Z6" i="2"/>
  <c r="AA46" i="1"/>
  <c r="T3" i="1" l="1"/>
  <c r="T2" i="1"/>
  <c r="W2" i="1" s="1"/>
  <c r="T6" i="2"/>
  <c r="W5" i="2"/>
  <c r="AC6" i="2"/>
  <c r="H29" i="2" s="1"/>
  <c r="Z7" i="2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H25" i="1"/>
  <c r="H24" i="1"/>
  <c r="H23" i="1"/>
  <c r="H26" i="1"/>
  <c r="AA28" i="1" s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T4" i="1" l="1"/>
  <c r="W3" i="1"/>
  <c r="T7" i="2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W6" i="2"/>
  <c r="F29" i="2" s="1"/>
  <c r="AA9" i="1"/>
  <c r="AA25" i="1"/>
  <c r="AB17" i="1"/>
  <c r="AC17" i="1" s="1"/>
  <c r="AB33" i="1"/>
  <c r="AC33" i="1" s="1"/>
  <c r="AB12" i="1"/>
  <c r="AC12" i="1" s="1"/>
  <c r="AB20" i="1"/>
  <c r="AC20" i="1" s="1"/>
  <c r="AB28" i="1"/>
  <c r="AC28" i="1" s="1"/>
  <c r="AB35" i="1"/>
  <c r="AC35" i="1" s="1"/>
  <c r="AB43" i="1"/>
  <c r="AC43" i="1" s="1"/>
  <c r="AB40" i="1"/>
  <c r="AC40" i="1" s="1"/>
  <c r="AB13" i="1"/>
  <c r="AC13" i="1" s="1"/>
  <c r="AB21" i="1"/>
  <c r="AC21" i="1" s="1"/>
  <c r="AB29" i="1"/>
  <c r="AC29" i="1" s="1"/>
  <c r="AB36" i="1"/>
  <c r="AC36" i="1" s="1"/>
  <c r="AB44" i="1"/>
  <c r="AC44" i="1" s="1"/>
  <c r="AB25" i="1"/>
  <c r="AC25" i="1" s="1"/>
  <c r="AB16" i="1"/>
  <c r="AC16" i="1" s="1"/>
  <c r="AB24" i="1"/>
  <c r="AC24" i="1" s="1"/>
  <c r="AB32" i="1"/>
  <c r="AC32" i="1" s="1"/>
  <c r="AB39" i="1"/>
  <c r="AC39" i="1" s="1"/>
  <c r="AA13" i="1"/>
  <c r="AA17" i="1"/>
  <c r="AA29" i="1"/>
  <c r="AA21" i="1"/>
  <c r="AA18" i="1"/>
  <c r="AA26" i="1"/>
  <c r="AA30" i="1"/>
  <c r="AA11" i="1"/>
  <c r="AA23" i="1"/>
  <c r="AA10" i="1"/>
  <c r="AA14" i="1"/>
  <c r="AA22" i="1"/>
  <c r="AA7" i="1"/>
  <c r="AA15" i="1"/>
  <c r="AA19" i="1"/>
  <c r="AA27" i="1"/>
  <c r="AA8" i="1"/>
  <c r="AA12" i="1"/>
  <c r="AA16" i="1"/>
  <c r="AA20" i="1"/>
  <c r="AA24" i="1"/>
  <c r="AB14" i="1"/>
  <c r="AC14" i="1" s="1"/>
  <c r="AB18" i="1"/>
  <c r="AC18" i="1" s="1"/>
  <c r="AB22" i="1"/>
  <c r="AC22" i="1" s="1"/>
  <c r="AB26" i="1"/>
  <c r="AC26" i="1" s="1"/>
  <c r="AB30" i="1"/>
  <c r="AC30" i="1" s="1"/>
  <c r="AB37" i="1"/>
  <c r="AC37" i="1" s="1"/>
  <c r="AB41" i="1"/>
  <c r="AC41" i="1" s="1"/>
  <c r="AB45" i="1"/>
  <c r="AC45" i="1" s="1"/>
  <c r="AB11" i="1"/>
  <c r="AC11" i="1" s="1"/>
  <c r="AB15" i="1"/>
  <c r="AC15" i="1" s="1"/>
  <c r="AB19" i="1"/>
  <c r="AC19" i="1" s="1"/>
  <c r="AB23" i="1"/>
  <c r="AC23" i="1" s="1"/>
  <c r="AB27" i="1"/>
  <c r="AC27" i="1" s="1"/>
  <c r="AB31" i="1"/>
  <c r="AC31" i="1" s="1"/>
  <c r="AB34" i="1"/>
  <c r="AC34" i="1" s="1"/>
  <c r="AB38" i="1"/>
  <c r="AC38" i="1" s="1"/>
  <c r="AB42" i="1"/>
  <c r="AC42" i="1" s="1"/>
  <c r="T5" i="1" l="1"/>
  <c r="W4" i="1"/>
  <c r="Z3" i="1"/>
  <c r="U2" i="1"/>
  <c r="U3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" i="1" l="1"/>
  <c r="W5" i="1"/>
  <c r="Z4" i="1"/>
  <c r="Z5" i="1" s="1"/>
  <c r="T7" i="1" l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W6" i="1"/>
  <c r="Z6" i="1"/>
  <c r="Z7" i="1" l="1"/>
  <c r="Z8" i="1" l="1"/>
  <c r="Z9" i="1" l="1"/>
  <c r="Z10" i="1" l="1"/>
  <c r="H29" i="1" l="1"/>
  <c r="Z11" i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P38" i="1" l="1"/>
  <c r="V39" i="1"/>
  <c r="W39" i="1" s="1"/>
  <c r="V32" i="1"/>
  <c r="W32" i="1" s="1"/>
  <c r="V24" i="1"/>
  <c r="W24" i="1" s="1"/>
  <c r="V41" i="1"/>
  <c r="W41" i="1" s="1"/>
  <c r="V22" i="1"/>
  <c r="W22" i="1" s="1"/>
  <c r="V46" i="1"/>
  <c r="W46" i="1" s="1"/>
  <c r="V38" i="1"/>
  <c r="W38" i="1" s="1"/>
  <c r="V31" i="1"/>
  <c r="W31" i="1" s="1"/>
  <c r="V23" i="1"/>
  <c r="W23" i="1" s="1"/>
  <c r="V35" i="1"/>
  <c r="W35" i="1" s="1"/>
  <c r="V20" i="1"/>
  <c r="W20" i="1" s="1"/>
  <c r="V42" i="1"/>
  <c r="W42" i="1" s="1"/>
  <c r="V34" i="1"/>
  <c r="W34" i="1" s="1"/>
  <c r="V27" i="1"/>
  <c r="W27" i="1" s="1"/>
  <c r="V45" i="1"/>
  <c r="W45" i="1" s="1"/>
  <c r="V44" i="1"/>
  <c r="W44" i="1" s="1"/>
  <c r="V36" i="1"/>
  <c r="W36" i="1" s="1"/>
  <c r="V21" i="1"/>
  <c r="W21" i="1" s="1"/>
  <c r="V37" i="1"/>
  <c r="W37" i="1" s="1"/>
  <c r="V40" i="1"/>
  <c r="W40" i="1" s="1"/>
  <c r="V33" i="1"/>
  <c r="W33" i="1" s="1"/>
  <c r="V25" i="1"/>
  <c r="W25" i="1" s="1"/>
  <c r="V43" i="1"/>
  <c r="W43" i="1" s="1"/>
  <c r="V28" i="1"/>
  <c r="W28" i="1" s="1"/>
  <c r="V30" i="1"/>
  <c r="W30" i="1" s="1"/>
  <c r="V19" i="1"/>
  <c r="W19" i="1" s="1"/>
  <c r="V26" i="1"/>
  <c r="W26" i="1" s="1"/>
  <c r="V29" i="1"/>
  <c r="W29" i="1" s="1"/>
  <c r="F29" i="1" l="1"/>
</calcChain>
</file>

<file path=xl/sharedStrings.xml><?xml version="1.0" encoding="utf-8"?>
<sst xmlns="http://schemas.openxmlformats.org/spreadsheetml/2006/main" count="48" uniqueCount="24">
  <si>
    <t>Оферта 1</t>
  </si>
  <si>
    <t>Оферта 2</t>
  </si>
  <si>
    <t>Показатели:</t>
  </si>
  <si>
    <t>Ниво на разходите, като се отчита разходната ефективност, включително
 разходите за целия жизнен цикъл</t>
  </si>
  <si>
    <t>Оперативни разходи</t>
  </si>
  <si>
    <t xml:space="preserve"> Инвестиционните разходи</t>
  </si>
  <si>
    <t>Обща информация</t>
  </si>
  <si>
    <t>Прогнозирана промяна в цената на електроенергия (%)</t>
  </si>
  <si>
    <t xml:space="preserve">Брой работни дни в годината </t>
  </si>
  <si>
    <t xml:space="preserve">Разход  за транспортиране и управление на отпадъците в края на жизения цикъл </t>
  </si>
  <si>
    <t>Разходи за целия жизнен цикъл за всички устройства част от обема на поръчката</t>
  </si>
  <si>
    <t xml:space="preserve">Консумация на енергия
</t>
  </si>
  <si>
    <t xml:space="preserve">РЕЗУЛТАТИ 
</t>
  </si>
  <si>
    <t>Прогнозиран период на живот на едно осветително тяло</t>
  </si>
  <si>
    <t>Брой осветителни тела, предмет на поръчката</t>
  </si>
  <si>
    <t>Цена закупуване и доставка на едно осветително тяло</t>
  </si>
  <si>
    <t>Разходи за инсталация на едно осветително тяло</t>
  </si>
  <si>
    <t>Консумация на енергия на  едно осветително тяло за целия период на поръчката</t>
  </si>
  <si>
    <t>Консумация на енергия на едно осветително тяло за първата година в лева</t>
  </si>
  <si>
    <t xml:space="preserve">Разходи за поддръжка за една година на едно осветително тяло </t>
  </si>
  <si>
    <t>Разходи за целия жизнен цикъл за доставка на едно осветително тяло</t>
  </si>
  <si>
    <t xml:space="preserve">Време на работа на осветително тялото в режим на работа  (часове)  </t>
  </si>
  <si>
    <t xml:space="preserve">Консумация на енергия на осветителното тяло  (W)  </t>
  </si>
  <si>
    <t>Цена на електроенeргия за kWh  (лв)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</si>
</sst>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лв.&quot;* #,##0.00_);_(&quot;лв.&quot;* \(#,##0.00\);_(&quot;лв.&quot;* &quot;-&quot;??_);_(@_)"/>
    <numFmt numFmtId="164" formatCode="_-* #,##0.00\ [$лв.-402]_-;\-* #,##0.00\ [$лв.-402]_-;_-* &quot;-&quot;??\ [$лв.-402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Georgia"/>
      <family val="1"/>
      <charset val="204"/>
    </font>
    <font>
      <b/>
      <sz val="11"/>
      <color theme="1"/>
      <name val="Georgia"/>
      <family val="1"/>
      <charset val="204"/>
    </font>
    <font>
      <b/>
      <sz val="14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Georg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3" fillId="6" borderId="0" xfId="0" applyFont="1" applyFill="1" applyBorder="1"/>
    <xf numFmtId="0" fontId="0" fillId="4" borderId="0" xfId="0" applyFill="1"/>
    <xf numFmtId="0" fontId="3" fillId="6" borderId="4" xfId="0" applyFont="1" applyFill="1" applyBorder="1"/>
    <xf numFmtId="0" fontId="0" fillId="6" borderId="5" xfId="0" applyFill="1" applyBorder="1"/>
    <xf numFmtId="0" fontId="0" fillId="6" borderId="7" xfId="0" applyFill="1" applyBorder="1"/>
    <xf numFmtId="0" fontId="3" fillId="6" borderId="9" xfId="0" applyFont="1" applyFill="1" applyBorder="1"/>
    <xf numFmtId="0" fontId="0" fillId="6" borderId="10" xfId="0" applyFill="1" applyBorder="1"/>
    <xf numFmtId="0" fontId="0" fillId="6" borderId="3" xfId="0" applyFill="1" applyBorder="1"/>
    <xf numFmtId="0" fontId="0" fillId="6" borderId="8" xfId="0" applyFill="1" applyBorder="1"/>
    <xf numFmtId="0" fontId="3" fillId="6" borderId="4" xfId="3" applyFont="1" applyFill="1" applyBorder="1" applyAlignment="1">
      <alignment horizontal="center" vertical="center" wrapText="1"/>
    </xf>
    <xf numFmtId="0" fontId="3" fillId="6" borderId="5" xfId="3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 vertical="center"/>
    </xf>
    <xf numFmtId="0" fontId="3" fillId="6" borderId="9" xfId="3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0" fillId="6" borderId="7" xfId="0" applyFill="1" applyBorder="1" applyAlignment="1">
      <alignment horizontal="center"/>
    </xf>
    <xf numFmtId="0" fontId="3" fillId="6" borderId="4" xfId="2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 wrapText="1"/>
    </xf>
    <xf numFmtId="0" fontId="0" fillId="6" borderId="0" xfId="0" applyFill="1" applyBorder="1"/>
    <xf numFmtId="0" fontId="0" fillId="6" borderId="6" xfId="0" applyFill="1" applyBorder="1"/>
    <xf numFmtId="0" fontId="3" fillId="6" borderId="0" xfId="0" applyFont="1" applyFill="1" applyBorder="1" applyAlignment="1"/>
    <xf numFmtId="0" fontId="3" fillId="6" borderId="9" xfId="0" applyFont="1" applyFill="1" applyBorder="1" applyAlignment="1"/>
    <xf numFmtId="0" fontId="3" fillId="6" borderId="9" xfId="2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3" fillId="6" borderId="11" xfId="2" applyFont="1" applyFill="1" applyBorder="1" applyAlignment="1">
      <alignment horizontal="center" vertical="center"/>
    </xf>
    <xf numFmtId="0" fontId="5" fillId="6" borderId="7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6" borderId="4" xfId="0" applyFill="1" applyBorder="1" applyAlignment="1">
      <alignment horizontal="left"/>
    </xf>
    <xf numFmtId="0" fontId="0" fillId="5" borderId="4" xfId="0" applyFill="1" applyBorder="1"/>
    <xf numFmtId="0" fontId="3" fillId="6" borderId="0" xfId="3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vertical="center" wrapText="1"/>
    </xf>
    <xf numFmtId="0" fontId="3" fillId="6" borderId="9" xfId="3" applyFont="1" applyFill="1" applyBorder="1" applyAlignment="1">
      <alignment horizontal="left" vertical="center" wrapText="1"/>
    </xf>
    <xf numFmtId="0" fontId="3" fillId="6" borderId="4" xfId="3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left"/>
    </xf>
    <xf numFmtId="164" fontId="0" fillId="0" borderId="0" xfId="0" applyNumberFormat="1"/>
    <xf numFmtId="9" fontId="0" fillId="0" borderId="0" xfId="0" applyNumberFormat="1"/>
    <xf numFmtId="2" fontId="0" fillId="0" borderId="0" xfId="0" applyNumberFormat="1"/>
    <xf numFmtId="0" fontId="3" fillId="0" borderId="0" xfId="2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6" fillId="6" borderId="0" xfId="3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3" fillId="4" borderId="12" xfId="2" applyFont="1" applyFill="1" applyBorder="1" applyAlignment="1" applyProtection="1">
      <alignment horizontal="center" vertical="center"/>
      <protection locked="0"/>
    </xf>
    <xf numFmtId="0" fontId="3" fillId="4" borderId="13" xfId="2" applyFont="1" applyFill="1" applyBorder="1" applyAlignment="1" applyProtection="1">
      <alignment horizontal="center" vertical="center"/>
      <protection locked="0"/>
    </xf>
    <xf numFmtId="164" fontId="3" fillId="4" borderId="13" xfId="2" applyNumberFormat="1" applyFont="1" applyFill="1" applyBorder="1" applyAlignment="1" applyProtection="1">
      <alignment horizontal="center" vertical="center"/>
      <protection locked="0"/>
    </xf>
    <xf numFmtId="9" fontId="3" fillId="4" borderId="14" xfId="4" applyNumberFormat="1" applyFont="1" applyFill="1" applyBorder="1" applyAlignment="1" applyProtection="1">
      <alignment horizontal="center" vertical="center"/>
      <protection locked="0"/>
    </xf>
    <xf numFmtId="164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horizontal="center" vertical="center"/>
      <protection locked="0"/>
    </xf>
    <xf numFmtId="164" fontId="3" fillId="4" borderId="12" xfId="2" applyNumberFormat="1" applyFont="1" applyFill="1" applyBorder="1" applyAlignment="1" applyProtection="1">
      <alignment horizontal="center" vertical="center"/>
      <protection locked="0"/>
    </xf>
    <xf numFmtId="164" fontId="3" fillId="4" borderId="14" xfId="2" applyNumberFormat="1" applyFont="1" applyFill="1" applyBorder="1" applyAlignment="1" applyProtection="1">
      <alignment horizontal="center" vertical="center"/>
      <protection locked="0"/>
    </xf>
    <xf numFmtId="44" fontId="3" fillId="6" borderId="9" xfId="2" applyNumberFormat="1" applyFont="1" applyFill="1" applyBorder="1" applyAlignment="1">
      <alignment horizontal="center" vertical="center"/>
    </xf>
    <xf numFmtId="0" fontId="0" fillId="6" borderId="4" xfId="0" applyFill="1" applyBorder="1"/>
    <xf numFmtId="0" fontId="0" fillId="0" borderId="0" xfId="0" applyBorder="1"/>
    <xf numFmtId="0" fontId="0" fillId="6" borderId="6" xfId="0" applyFill="1" applyBorder="1" applyAlignment="1"/>
    <xf numFmtId="0" fontId="0" fillId="6" borderId="0" xfId="0" applyFill="1" applyBorder="1" applyAlignment="1"/>
    <xf numFmtId="164" fontId="3" fillId="7" borderId="12" xfId="2" applyNumberFormat="1" applyFont="1" applyFill="1" applyBorder="1" applyAlignment="1" applyProtection="1">
      <alignment horizontal="center" vertical="center"/>
    </xf>
    <xf numFmtId="164" fontId="3" fillId="7" borderId="14" xfId="2" applyNumberFormat="1" applyFont="1" applyFill="1" applyBorder="1" applyAlignment="1" applyProtection="1">
      <alignment horizontal="center" vertical="center"/>
    </xf>
    <xf numFmtId="164" fontId="9" fillId="7" borderId="15" xfId="0" applyNumberFormat="1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horizontal="center" vertical="center"/>
    </xf>
    <xf numFmtId="0" fontId="3" fillId="7" borderId="12" xfId="2" applyFont="1" applyFill="1" applyBorder="1" applyAlignment="1" applyProtection="1">
      <alignment horizontal="center" vertical="center"/>
    </xf>
    <xf numFmtId="0" fontId="3" fillId="7" borderId="13" xfId="2" applyFont="1" applyFill="1" applyBorder="1" applyAlignment="1" applyProtection="1">
      <alignment horizontal="center" vertical="center"/>
    </xf>
    <xf numFmtId="164" fontId="3" fillId="7" borderId="13" xfId="2" applyNumberFormat="1" applyFont="1" applyFill="1" applyBorder="1" applyAlignment="1" applyProtection="1">
      <alignment horizontal="center" vertical="center"/>
    </xf>
    <xf numFmtId="9" fontId="3" fillId="7" borderId="14" xfId="4" applyFont="1" applyFill="1" applyBorder="1" applyAlignment="1" applyProtection="1">
      <alignment horizontal="center" vertical="center"/>
    </xf>
    <xf numFmtId="164" fontId="4" fillId="6" borderId="2" xfId="2" applyNumberFormat="1" applyFont="1" applyFill="1" applyBorder="1" applyAlignment="1" applyProtection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6" borderId="0" xfId="3" applyFont="1" applyFill="1" applyBorder="1" applyAlignment="1">
      <alignment horizontal="left" vertical="center" wrapText="1"/>
    </xf>
    <xf numFmtId="164" fontId="3" fillId="7" borderId="15" xfId="0" applyNumberFormat="1" applyFont="1" applyFill="1" applyBorder="1" applyAlignment="1" applyProtection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5" borderId="4" xfId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6" fillId="6" borderId="4" xfId="3" applyFont="1" applyFill="1" applyBorder="1" applyAlignment="1">
      <alignment horizontal="center" vertical="center"/>
    </xf>
    <xf numFmtId="0" fontId="6" fillId="6" borderId="5" xfId="3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3" fillId="6" borderId="4" xfId="2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</cellXfs>
  <cellStyles count="5">
    <cellStyle name="20% - Accent1" xfId="2" builtinId="30"/>
    <cellStyle name="40% - Accent3" xfId="3" builtinId="39"/>
    <cellStyle name="Heading 4" xfId="1" builtinId="19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298500</xdr:colOff>
      <xdr:row>6</xdr:row>
      <xdr:rowOff>319085</xdr:rowOff>
    </xdr:from>
    <xdr:to>
      <xdr:col>12</xdr:col>
      <xdr:colOff>584778</xdr:colOff>
      <xdr:row>8</xdr:row>
      <xdr:rowOff>301621</xdr:rowOff>
    </xdr:to>
    <xdr:sp macro="" textlink="">
      <xdr:nvSpPr>
        <xdr:cNvPr id="2" name="Правоъгълно изнесено означение 5"/>
        <xdr:cNvSpPr/>
      </xdr:nvSpPr>
      <xdr:spPr>
        <a:xfrm rot="5400000">
          <a:off x="8248171" y="1830914"/>
          <a:ext cx="922336" cy="3740678"/>
        </a:xfrm>
        <a:prstGeom prst="wedgeRectCallout">
          <a:avLst>
            <a:gd name="adj1" fmla="val -12571"/>
            <a:gd name="adj2" fmla="val 472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Полетата в сиво се попълват автоматично  от калкулатора</a:t>
          </a:r>
          <a:endParaRPr lang="bg-BG" sz="1800"/>
        </a:p>
      </xdr:txBody>
    </xdr:sp>
    <xdr:clientData/>
  </xdr:twoCellAnchor>
  <xdr:twoCellAnchor>
    <xdr:from>
      <xdr:col>1</xdr:col>
      <xdr:colOff>165100</xdr:colOff>
      <xdr:row>6</xdr:row>
      <xdr:rowOff>319086</xdr:rowOff>
    </xdr:from>
    <xdr:to>
      <xdr:col>5</xdr:col>
      <xdr:colOff>12700</xdr:colOff>
      <xdr:row>8</xdr:row>
      <xdr:rowOff>301622</xdr:rowOff>
    </xdr:to>
    <xdr:sp macro="" textlink="">
      <xdr:nvSpPr>
        <xdr:cNvPr id="3" name="Правоъгълно изнесено означение 5"/>
        <xdr:cNvSpPr/>
      </xdr:nvSpPr>
      <xdr:spPr>
        <a:xfrm rot="16200000">
          <a:off x="2243932" y="1770854"/>
          <a:ext cx="922336" cy="3860800"/>
        </a:xfrm>
        <a:prstGeom prst="wedgeRectCallout">
          <a:avLst>
            <a:gd name="adj1" fmla="val -97941"/>
            <a:gd name="adj2" fmla="val 430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" rtlCol="0" anchor="ctr" anchorCtr="0"/>
        <a:lstStyle/>
        <a:p>
          <a:pPr algn="ctr"/>
          <a:r>
            <a:rPr lang="bg-BG" sz="1800"/>
            <a:t>Полетата</a:t>
          </a:r>
          <a:r>
            <a:rPr lang="bg-BG" sz="1800" baseline="0"/>
            <a:t> се попълват от възложителя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13</xdr:row>
      <xdr:rowOff>546100</xdr:rowOff>
    </xdr:from>
    <xdr:to>
      <xdr:col>14</xdr:col>
      <xdr:colOff>203200</xdr:colOff>
      <xdr:row>16</xdr:row>
      <xdr:rowOff>50800</xdr:rowOff>
    </xdr:to>
    <xdr:sp macro="" textlink="">
      <xdr:nvSpPr>
        <xdr:cNvPr id="4" name="Правоъгълно изнесено означение 5"/>
        <xdr:cNvSpPr/>
      </xdr:nvSpPr>
      <xdr:spPr>
        <a:xfrm rot="5400000">
          <a:off x="9286900" y="5794400"/>
          <a:ext cx="1295400" cy="3549600"/>
        </a:xfrm>
        <a:prstGeom prst="wedgeRectCallout">
          <a:avLst>
            <a:gd name="adj1" fmla="val -19853"/>
            <a:gd name="adj2" fmla="val 496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Полетата се попълват спрямо офертите на участниците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20</xdr:row>
      <xdr:rowOff>330200</xdr:rowOff>
    </xdr:from>
    <xdr:to>
      <xdr:col>14</xdr:col>
      <xdr:colOff>204520</xdr:colOff>
      <xdr:row>21</xdr:row>
      <xdr:rowOff>584516</xdr:rowOff>
    </xdr:to>
    <xdr:sp macro="" textlink="">
      <xdr:nvSpPr>
        <xdr:cNvPr id="5" name="Правоъгълно изнесено означение 5"/>
        <xdr:cNvSpPr/>
      </xdr:nvSpPr>
      <xdr:spPr>
        <a:xfrm rot="5400000">
          <a:off x="9636652" y="8238648"/>
          <a:ext cx="597216" cy="3550920"/>
        </a:xfrm>
        <a:prstGeom prst="wedgeRectCallout">
          <a:avLst>
            <a:gd name="adj1" fmla="val -15799"/>
            <a:gd name="adj2" fmla="val 47094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Полетата се попълват спрямо офертите на участниците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22</xdr:row>
      <xdr:rowOff>25400</xdr:rowOff>
    </xdr:from>
    <xdr:to>
      <xdr:col>14</xdr:col>
      <xdr:colOff>203200</xdr:colOff>
      <xdr:row>24</xdr:row>
      <xdr:rowOff>12700</xdr:rowOff>
    </xdr:to>
    <xdr:sp macro="" textlink="">
      <xdr:nvSpPr>
        <xdr:cNvPr id="8" name="Правоъгълно изнесено означение 5"/>
        <xdr:cNvSpPr/>
      </xdr:nvSpPr>
      <xdr:spPr>
        <a:xfrm rot="5400000">
          <a:off x="9344050" y="9166250"/>
          <a:ext cx="1181100" cy="3549600"/>
        </a:xfrm>
        <a:prstGeom prst="wedgeRectCallout">
          <a:avLst>
            <a:gd name="adj1" fmla="val -11104"/>
            <a:gd name="adj2" fmla="val 40813"/>
          </a:avLst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Полетата се попълват спрямо потребностите на възложителя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24</xdr:row>
      <xdr:rowOff>50800</xdr:rowOff>
    </xdr:from>
    <xdr:to>
      <xdr:col>17</xdr:col>
      <xdr:colOff>1270000</xdr:colOff>
      <xdr:row>26</xdr:row>
      <xdr:rowOff>76200</xdr:rowOff>
    </xdr:to>
    <xdr:sp macro="" textlink="">
      <xdr:nvSpPr>
        <xdr:cNvPr id="9" name="Правоъгълно изнесено означение 5"/>
        <xdr:cNvSpPr/>
      </xdr:nvSpPr>
      <xdr:spPr>
        <a:xfrm rot="5400000">
          <a:off x="10442600" y="9286900"/>
          <a:ext cx="952500" cy="5518100"/>
        </a:xfrm>
        <a:prstGeom prst="wedgeRectCallout">
          <a:avLst>
            <a:gd name="adj1" fmla="val -11500"/>
            <a:gd name="adj2" fmla="val 4200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Полетата се попълват с актуална информация</a:t>
          </a:r>
          <a:br>
            <a:rPr lang="bg-BG" sz="1800" baseline="0"/>
          </a:br>
          <a:r>
            <a:rPr lang="bg-BG" sz="1800" baseline="0"/>
            <a:t>от сайта на КЕВР </a:t>
          </a:r>
          <a:br>
            <a:rPr lang="bg-BG" sz="1800" baseline="0"/>
          </a:br>
          <a:r>
            <a:rPr lang="bg-BG" sz="1800" baseline="0"/>
            <a:t>(</a:t>
          </a:r>
          <a:r>
            <a:rPr lang="de-DE" sz="1800" baseline="0"/>
            <a:t>http://www.dker.bg/bg/elektroenergetika/tseni-6.html</a:t>
          </a:r>
          <a:r>
            <a:rPr lang="bg-BG" sz="1800" baseline="0"/>
            <a:t>)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26</xdr:row>
      <xdr:rowOff>571500</xdr:rowOff>
    </xdr:from>
    <xdr:to>
      <xdr:col>14</xdr:col>
      <xdr:colOff>203200</xdr:colOff>
      <xdr:row>29</xdr:row>
      <xdr:rowOff>63500</xdr:rowOff>
    </xdr:to>
    <xdr:sp macro="" textlink="">
      <xdr:nvSpPr>
        <xdr:cNvPr id="11" name="Правоъгълно изнесено означение 5"/>
        <xdr:cNvSpPr/>
      </xdr:nvSpPr>
      <xdr:spPr>
        <a:xfrm rot="5400000">
          <a:off x="9293250" y="11884050"/>
          <a:ext cx="1282700" cy="3549600"/>
        </a:xfrm>
        <a:prstGeom prst="wedgeRectCallout">
          <a:avLst>
            <a:gd name="adj1" fmla="val -2635"/>
            <a:gd name="adj2" fmla="val 446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Резултати от калкулацията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30</xdr:row>
      <xdr:rowOff>584200</xdr:rowOff>
    </xdr:from>
    <xdr:to>
      <xdr:col>14</xdr:col>
      <xdr:colOff>203200</xdr:colOff>
      <xdr:row>33</xdr:row>
      <xdr:rowOff>0</xdr:rowOff>
    </xdr:to>
    <xdr:sp macro="" textlink="">
      <xdr:nvSpPr>
        <xdr:cNvPr id="12" name="Правоъгълно изнесено означение 5"/>
        <xdr:cNvSpPr/>
      </xdr:nvSpPr>
      <xdr:spPr>
        <a:xfrm rot="5400000">
          <a:off x="9331350" y="14246250"/>
          <a:ext cx="1206500" cy="3549600"/>
        </a:xfrm>
        <a:prstGeom prst="wedgeRectCallout">
          <a:avLst>
            <a:gd name="adj1" fmla="val -5254"/>
            <a:gd name="adj2" fmla="val 415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Полетата се попълват с информация от офертите на участниците</a:t>
          </a:r>
          <a:endParaRPr lang="bg-BG" sz="1800"/>
        </a:p>
      </xdr:txBody>
    </xdr:sp>
    <xdr:clientData/>
  </xdr:twoCellAnchor>
  <xdr:twoCellAnchor>
    <xdr:from>
      <xdr:col>8</xdr:col>
      <xdr:colOff>374700</xdr:colOff>
      <xdr:row>34</xdr:row>
      <xdr:rowOff>508000</xdr:rowOff>
    </xdr:from>
    <xdr:to>
      <xdr:col>14</xdr:col>
      <xdr:colOff>203200</xdr:colOff>
      <xdr:row>38</xdr:row>
      <xdr:rowOff>88900</xdr:rowOff>
    </xdr:to>
    <xdr:sp macro="" textlink="">
      <xdr:nvSpPr>
        <xdr:cNvPr id="13" name="Правоъгълно изнесено означение 5"/>
        <xdr:cNvSpPr/>
      </xdr:nvSpPr>
      <xdr:spPr>
        <a:xfrm rot="5400000">
          <a:off x="8950350" y="16938650"/>
          <a:ext cx="1968500" cy="3549600"/>
        </a:xfrm>
        <a:prstGeom prst="wedgeRectCallout">
          <a:avLst>
            <a:gd name="adj1" fmla="val -5254"/>
            <a:gd name="adj2" fmla="val 447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rtlCol="0" anchor="ctr" anchorCtr="0"/>
        <a:lstStyle/>
        <a:p>
          <a:pPr algn="ctr"/>
          <a:r>
            <a:rPr lang="bg-BG" sz="1800" baseline="0"/>
            <a:t>Резултати от калкулацията</a:t>
          </a:r>
          <a:endParaRPr lang="bg-BG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29" zoomScale="60" zoomScaleNormal="85" zoomScalePageLayoutView="50" workbookViewId="0">
      <selection activeCell="N8" sqref="N8"/>
    </sheetView>
  </sheetViews>
  <sheetFormatPr defaultRowHeight="14.5" x14ac:dyDescent="0.35"/>
  <cols>
    <col min="2" max="2" width="8.81640625" customWidth="1"/>
    <col min="3" max="3" width="4.6328125" customWidth="1"/>
    <col min="4" max="4" width="36.90625" customWidth="1"/>
    <col min="5" max="5" width="8.36328125" customWidth="1"/>
    <col min="6" max="6" width="18.1796875" customWidth="1"/>
    <col min="7" max="7" width="9.81640625" customWidth="1"/>
    <col min="8" max="8" width="18.1796875" customWidth="1"/>
    <col min="9" max="9" width="9.81640625" customWidth="1"/>
    <col min="10" max="10" width="4.6328125" customWidth="1"/>
    <col min="14" max="15" width="13.1796875" customWidth="1"/>
    <col min="16" max="17" width="20" hidden="1" customWidth="1"/>
    <col min="18" max="18" width="20" customWidth="1"/>
    <col min="19" max="19" width="8.81640625" hidden="1" customWidth="1"/>
    <col min="20" max="20" width="15.81640625" hidden="1" customWidth="1"/>
    <col min="21" max="22" width="8.81640625" hidden="1" customWidth="1"/>
    <col min="23" max="23" width="9.81640625" hidden="1" customWidth="1"/>
    <col min="24" max="25" width="8.90625" hidden="1" customWidth="1"/>
    <col min="26" max="26" width="19.08984375" hidden="1" customWidth="1"/>
    <col min="27" max="29" width="8.90625" hidden="1" customWidth="1"/>
    <col min="30" max="31" width="8.90625" customWidth="1"/>
  </cols>
  <sheetData>
    <row r="1" spans="2:29" ht="37.5" customHeight="1" x14ac:dyDescent="0.35"/>
    <row r="2" spans="2:29" ht="32.5" customHeight="1" thickBot="1" x14ac:dyDescent="0.4">
      <c r="S2">
        <v>1</v>
      </c>
      <c r="T2" s="39">
        <f>F28</f>
        <v>26.28</v>
      </c>
      <c r="U2" s="40">
        <f>F26</f>
        <v>0.04</v>
      </c>
      <c r="V2">
        <f>F10</f>
        <v>10</v>
      </c>
      <c r="W2" s="41">
        <f>IF(V2&gt;=S2,T2)</f>
        <v>26.28</v>
      </c>
      <c r="Y2">
        <v>1</v>
      </c>
      <c r="Z2" s="39">
        <f>H28</f>
        <v>35.040000000000006</v>
      </c>
      <c r="AA2" s="40">
        <f>H26</f>
        <v>0.04</v>
      </c>
      <c r="AB2">
        <f>H10</f>
        <v>10</v>
      </c>
      <c r="AC2" s="41">
        <f>IF(AB2&gt;=Y2,Z2)</f>
        <v>35.040000000000006</v>
      </c>
    </row>
    <row r="3" spans="2:29" ht="72" customHeight="1" thickBot="1" x14ac:dyDescent="0.4">
      <c r="B3" s="81"/>
      <c r="C3" s="30"/>
      <c r="D3" s="84" t="s">
        <v>3</v>
      </c>
      <c r="E3" s="84"/>
      <c r="F3" s="84"/>
      <c r="G3" s="84"/>
      <c r="H3" s="84"/>
      <c r="I3" s="84"/>
      <c r="J3" s="84"/>
      <c r="K3" s="85"/>
      <c r="S3">
        <v>2</v>
      </c>
      <c r="T3" s="39">
        <f>F28+(F28*U3)</f>
        <v>27.331200000000003</v>
      </c>
      <c r="U3" s="40">
        <f>F26</f>
        <v>0.04</v>
      </c>
      <c r="V3">
        <f>F10</f>
        <v>10</v>
      </c>
      <c r="W3" s="41">
        <f t="shared" ref="W3:W46" si="0">IF(V3&gt;=S3,T3)</f>
        <v>27.331200000000003</v>
      </c>
      <c r="Y3">
        <v>2</v>
      </c>
      <c r="Z3" s="39">
        <f>H28+(H28*AA3)</f>
        <v>36.441600000000008</v>
      </c>
      <c r="AA3" s="40">
        <f>H26</f>
        <v>0.04</v>
      </c>
      <c r="AB3">
        <f>H10</f>
        <v>10</v>
      </c>
      <c r="AC3" s="41">
        <f t="shared" ref="AC3:AC46" si="1">IF(AB3&gt;=Y3,Z3)</f>
        <v>36.441600000000008</v>
      </c>
    </row>
    <row r="4" spans="2:29" ht="22.5" customHeight="1" thickBot="1" x14ac:dyDescent="0.4">
      <c r="B4" s="82"/>
      <c r="C4" s="8"/>
      <c r="D4" s="16"/>
      <c r="E4" s="16"/>
      <c r="F4" s="16"/>
      <c r="G4" s="16"/>
      <c r="H4" s="16"/>
      <c r="I4" s="16"/>
      <c r="J4" s="4"/>
      <c r="K4" s="86"/>
      <c r="S4">
        <v>3</v>
      </c>
      <c r="T4" s="39">
        <f>T3+(T3*U4)</f>
        <v>28.424448000000002</v>
      </c>
      <c r="U4" s="40">
        <f>F26</f>
        <v>0.04</v>
      </c>
      <c r="V4">
        <f>F10</f>
        <v>10</v>
      </c>
      <c r="W4" s="41">
        <f t="shared" si="0"/>
        <v>28.424448000000002</v>
      </c>
      <c r="Y4">
        <v>3</v>
      </c>
      <c r="Z4" s="39">
        <f t="shared" ref="Z4:Z35" si="2">Z3+(Z3*AA4)</f>
        <v>37.899264000000009</v>
      </c>
      <c r="AA4" s="40">
        <f>H26</f>
        <v>0.04</v>
      </c>
      <c r="AB4">
        <f>H10</f>
        <v>10</v>
      </c>
      <c r="AC4" s="41">
        <f t="shared" si="1"/>
        <v>37.899264000000009</v>
      </c>
    </row>
    <row r="5" spans="2:29" ht="47" customHeight="1" thickBot="1" x14ac:dyDescent="0.4">
      <c r="B5" s="82"/>
      <c r="C5" s="21"/>
      <c r="D5" s="33" t="s">
        <v>2</v>
      </c>
      <c r="E5" s="22"/>
      <c r="F5" s="55" t="s">
        <v>0</v>
      </c>
      <c r="G5" s="73"/>
      <c r="H5" s="55" t="s">
        <v>1</v>
      </c>
      <c r="I5" s="73"/>
      <c r="J5" s="17"/>
      <c r="K5" s="86"/>
      <c r="S5">
        <v>4</v>
      </c>
      <c r="T5" s="39">
        <f>T4+(T4*U5)</f>
        <v>29.561425920000001</v>
      </c>
      <c r="U5" s="40">
        <f>F26</f>
        <v>0.04</v>
      </c>
      <c r="V5">
        <f>F10</f>
        <v>10</v>
      </c>
      <c r="W5" s="41">
        <f t="shared" si="0"/>
        <v>29.561425920000001</v>
      </c>
      <c r="Y5">
        <v>4</v>
      </c>
      <c r="Z5" s="39">
        <f t="shared" si="2"/>
        <v>39.415234560000009</v>
      </c>
      <c r="AA5" s="40">
        <f>H26</f>
        <v>0.04</v>
      </c>
      <c r="AB5">
        <f>H10</f>
        <v>10</v>
      </c>
      <c r="AC5" s="41">
        <f t="shared" si="1"/>
        <v>39.415234560000009</v>
      </c>
    </row>
    <row r="6" spans="2:29" ht="20.5" customHeight="1" thickBot="1" x14ac:dyDescent="0.4">
      <c r="B6" s="82"/>
      <c r="C6" s="9"/>
      <c r="D6" s="74"/>
      <c r="E6" s="23"/>
      <c r="F6" s="26"/>
      <c r="G6" s="24"/>
      <c r="H6" s="26"/>
      <c r="I6" s="24"/>
      <c r="J6" s="25"/>
      <c r="K6" s="86"/>
      <c r="S6">
        <v>5</v>
      </c>
      <c r="T6" s="39">
        <f t="shared" ref="T6:T46" si="3">T5+(T5*U6)</f>
        <v>30.7438829568</v>
      </c>
      <c r="U6" s="40">
        <f>F26</f>
        <v>0.04</v>
      </c>
      <c r="V6">
        <f>F10</f>
        <v>10</v>
      </c>
      <c r="W6" s="41">
        <f t="shared" si="0"/>
        <v>30.7438829568</v>
      </c>
      <c r="Y6">
        <v>5</v>
      </c>
      <c r="Z6" s="39">
        <f t="shared" si="2"/>
        <v>40.99184394240001</v>
      </c>
      <c r="AA6" s="40">
        <f>H26</f>
        <v>0.04</v>
      </c>
      <c r="AB6">
        <f>H10</f>
        <v>10</v>
      </c>
      <c r="AC6" s="41">
        <f t="shared" si="1"/>
        <v>40.99184394240001</v>
      </c>
    </row>
    <row r="7" spans="2:29" ht="27" customHeight="1" thickBot="1" x14ac:dyDescent="0.4">
      <c r="B7" s="82"/>
      <c r="C7" s="80"/>
      <c r="D7" s="80"/>
      <c r="E7" s="80"/>
      <c r="F7" s="80"/>
      <c r="G7" s="80"/>
      <c r="H7" s="80"/>
      <c r="I7" s="80"/>
      <c r="J7" s="80"/>
      <c r="K7" s="86"/>
      <c r="S7">
        <v>6</v>
      </c>
      <c r="T7" s="39">
        <f t="shared" si="3"/>
        <v>31.973638275072002</v>
      </c>
      <c r="U7" s="40">
        <f>F26</f>
        <v>0.04</v>
      </c>
      <c r="V7">
        <f>F10</f>
        <v>10</v>
      </c>
      <c r="W7" s="41">
        <f t="shared" si="0"/>
        <v>31.973638275072002</v>
      </c>
      <c r="Y7">
        <v>6</v>
      </c>
      <c r="Z7" s="39">
        <f t="shared" si="2"/>
        <v>42.631517700096012</v>
      </c>
      <c r="AA7" s="40">
        <f>H26</f>
        <v>0.04</v>
      </c>
      <c r="AB7">
        <f>H10</f>
        <v>10</v>
      </c>
      <c r="AC7" s="41">
        <f t="shared" si="1"/>
        <v>42.631517700096012</v>
      </c>
    </row>
    <row r="8" spans="2:29" ht="47" customHeight="1" x14ac:dyDescent="0.35">
      <c r="B8" s="82"/>
      <c r="C8" s="88"/>
      <c r="D8" s="91" t="s">
        <v>6</v>
      </c>
      <c r="E8" s="91"/>
      <c r="F8" s="91"/>
      <c r="G8" s="91"/>
      <c r="H8" s="91"/>
      <c r="I8" s="91"/>
      <c r="J8" s="92"/>
      <c r="K8" s="86"/>
      <c r="S8">
        <v>7</v>
      </c>
      <c r="T8" s="39">
        <f t="shared" si="3"/>
        <v>33.252583806074881</v>
      </c>
      <c r="U8" s="40">
        <f>F26</f>
        <v>0.04</v>
      </c>
      <c r="V8">
        <f>F10</f>
        <v>10</v>
      </c>
      <c r="W8" s="41">
        <f t="shared" si="0"/>
        <v>33.252583806074881</v>
      </c>
      <c r="Y8">
        <v>7</v>
      </c>
      <c r="Z8" s="39">
        <f t="shared" si="2"/>
        <v>44.336778408099853</v>
      </c>
      <c r="AA8" s="40">
        <f>H26</f>
        <v>0.04</v>
      </c>
      <c r="AB8">
        <f>H10</f>
        <v>10</v>
      </c>
      <c r="AC8" s="41">
        <f t="shared" si="1"/>
        <v>44.336778408099853</v>
      </c>
    </row>
    <row r="9" spans="2:29" ht="37" customHeight="1" x14ac:dyDescent="0.35">
      <c r="B9" s="82"/>
      <c r="C9" s="89"/>
      <c r="D9" s="31"/>
      <c r="E9" s="22"/>
      <c r="F9" s="73"/>
      <c r="G9" s="73"/>
      <c r="H9" s="73"/>
      <c r="I9" s="93"/>
      <c r="J9" s="17"/>
      <c r="K9" s="86"/>
      <c r="S9">
        <v>8</v>
      </c>
      <c r="T9" s="39">
        <f t="shared" si="3"/>
        <v>34.582687158317874</v>
      </c>
      <c r="U9" s="40">
        <f>F26</f>
        <v>0.04</v>
      </c>
      <c r="V9">
        <f>F10</f>
        <v>10</v>
      </c>
      <c r="W9" s="41">
        <f t="shared" si="0"/>
        <v>34.582687158317874</v>
      </c>
      <c r="Y9">
        <v>8</v>
      </c>
      <c r="Z9" s="39">
        <f t="shared" si="2"/>
        <v>46.110249544423844</v>
      </c>
      <c r="AA9" s="40">
        <f>H26</f>
        <v>0.04</v>
      </c>
      <c r="AB9">
        <f>H10</f>
        <v>10</v>
      </c>
      <c r="AC9" s="41">
        <f t="shared" si="1"/>
        <v>46.110249544423844</v>
      </c>
    </row>
    <row r="10" spans="2:29" ht="47" customHeight="1" x14ac:dyDescent="0.35">
      <c r="B10" s="82"/>
      <c r="C10" s="89"/>
      <c r="D10" s="19" t="s">
        <v>13</v>
      </c>
      <c r="E10" s="22"/>
      <c r="F10" s="54">
        <v>10</v>
      </c>
      <c r="G10" s="73"/>
      <c r="H10" s="66">
        <f>F10</f>
        <v>10</v>
      </c>
      <c r="I10" s="93"/>
      <c r="J10" s="17"/>
      <c r="K10" s="86"/>
      <c r="S10">
        <v>9</v>
      </c>
      <c r="T10" s="39">
        <f t="shared" si="3"/>
        <v>35.965994644650593</v>
      </c>
      <c r="U10" s="40">
        <f>F26</f>
        <v>0.04</v>
      </c>
      <c r="V10">
        <f>F10</f>
        <v>10</v>
      </c>
      <c r="W10" s="41">
        <f t="shared" si="0"/>
        <v>35.965994644650593</v>
      </c>
      <c r="Y10">
        <v>9</v>
      </c>
      <c r="Z10" s="39">
        <f t="shared" si="2"/>
        <v>47.9546595262008</v>
      </c>
      <c r="AA10" s="40">
        <f>H26</f>
        <v>0.04</v>
      </c>
      <c r="AB10">
        <f>H10</f>
        <v>10</v>
      </c>
      <c r="AC10" s="41">
        <f t="shared" si="1"/>
        <v>47.9546595262008</v>
      </c>
    </row>
    <row r="11" spans="2:29" ht="47" customHeight="1" x14ac:dyDescent="0.35">
      <c r="B11" s="82"/>
      <c r="C11" s="89"/>
      <c r="D11" s="19" t="s">
        <v>14</v>
      </c>
      <c r="E11" s="22"/>
      <c r="F11" s="54">
        <v>50</v>
      </c>
      <c r="G11" s="73"/>
      <c r="H11" s="66">
        <f>F11</f>
        <v>50</v>
      </c>
      <c r="I11" s="93"/>
      <c r="J11" s="17"/>
      <c r="K11" s="86"/>
      <c r="S11">
        <v>10</v>
      </c>
      <c r="T11" s="39">
        <f t="shared" si="3"/>
        <v>37.404634430436616</v>
      </c>
      <c r="U11" s="40">
        <f>F26</f>
        <v>0.04</v>
      </c>
      <c r="V11">
        <f>F10</f>
        <v>10</v>
      </c>
      <c r="W11" s="41">
        <f t="shared" si="0"/>
        <v>37.404634430436616</v>
      </c>
      <c r="Y11">
        <v>10</v>
      </c>
      <c r="Z11" s="39">
        <f t="shared" si="2"/>
        <v>49.872845907248831</v>
      </c>
      <c r="AA11" s="40">
        <f>H26</f>
        <v>0.04</v>
      </c>
      <c r="AB11">
        <f>H10</f>
        <v>10</v>
      </c>
      <c r="AC11" s="41">
        <f t="shared" si="1"/>
        <v>49.872845907248831</v>
      </c>
    </row>
    <row r="12" spans="2:29" ht="47" customHeight="1" thickBot="1" x14ac:dyDescent="0.4">
      <c r="B12" s="82"/>
      <c r="C12" s="90"/>
      <c r="D12" s="94"/>
      <c r="E12" s="94"/>
      <c r="F12" s="94"/>
      <c r="G12" s="94"/>
      <c r="H12" s="94"/>
      <c r="I12" s="94"/>
      <c r="J12" s="25"/>
      <c r="K12" s="86"/>
      <c r="S12">
        <v>11</v>
      </c>
      <c r="T12" s="39">
        <f t="shared" si="3"/>
        <v>38.900819807654081</v>
      </c>
      <c r="U12" s="40">
        <f>F26</f>
        <v>0.04</v>
      </c>
      <c r="V12">
        <f>F10</f>
        <v>10</v>
      </c>
      <c r="W12" s="41" t="b">
        <f t="shared" si="0"/>
        <v>0</v>
      </c>
      <c r="Y12">
        <v>11</v>
      </c>
      <c r="Z12" s="39">
        <f t="shared" si="2"/>
        <v>51.867759743538784</v>
      </c>
      <c r="AA12" s="40">
        <f>H26</f>
        <v>0.04</v>
      </c>
      <c r="AB12">
        <f>H10</f>
        <v>10</v>
      </c>
      <c r="AC12" s="41" t="b">
        <f t="shared" si="1"/>
        <v>0</v>
      </c>
    </row>
    <row r="13" spans="2:29" ht="20" customHeight="1" thickBot="1" x14ac:dyDescent="0.4">
      <c r="B13" s="82"/>
      <c r="C13" s="80"/>
      <c r="D13" s="80"/>
      <c r="E13" s="80"/>
      <c r="F13" s="80"/>
      <c r="G13" s="80"/>
      <c r="H13" s="80"/>
      <c r="I13" s="80"/>
      <c r="J13" s="80"/>
      <c r="K13" s="86"/>
      <c r="S13">
        <v>12</v>
      </c>
      <c r="T13" s="39">
        <f t="shared" si="3"/>
        <v>40.456852599960243</v>
      </c>
      <c r="U13" s="40">
        <f>F26</f>
        <v>0.04</v>
      </c>
      <c r="V13">
        <f>F10</f>
        <v>10</v>
      </c>
      <c r="W13" s="41" t="b">
        <f t="shared" si="0"/>
        <v>0</v>
      </c>
      <c r="Y13">
        <v>12</v>
      </c>
      <c r="Z13" s="39">
        <f t="shared" si="2"/>
        <v>53.942470133280338</v>
      </c>
      <c r="AA13" s="40">
        <f>H26</f>
        <v>0.04</v>
      </c>
      <c r="AB13">
        <f>H10</f>
        <v>10</v>
      </c>
      <c r="AC13" s="41" t="b">
        <f t="shared" si="1"/>
        <v>0</v>
      </c>
    </row>
    <row r="14" spans="2:29" ht="47" customHeight="1" x14ac:dyDescent="0.35">
      <c r="B14" s="82"/>
      <c r="C14" s="8"/>
      <c r="D14" s="95" t="s">
        <v>5</v>
      </c>
      <c r="E14" s="95"/>
      <c r="F14" s="95"/>
      <c r="G14" s="95"/>
      <c r="H14" s="95"/>
      <c r="I14" s="95"/>
      <c r="J14" s="96"/>
      <c r="K14" s="86"/>
      <c r="S14">
        <v>13</v>
      </c>
      <c r="T14" s="39">
        <f t="shared" si="3"/>
        <v>42.075126703958652</v>
      </c>
      <c r="U14" s="40">
        <f>F26</f>
        <v>0.04</v>
      </c>
      <c r="V14">
        <f>F10</f>
        <v>10</v>
      </c>
      <c r="W14" s="41" t="b">
        <f t="shared" si="0"/>
        <v>0</v>
      </c>
      <c r="Y14">
        <v>13</v>
      </c>
      <c r="Z14" s="39">
        <f t="shared" si="2"/>
        <v>56.100168938611553</v>
      </c>
      <c r="AA14" s="40">
        <f>H26</f>
        <v>0.04</v>
      </c>
      <c r="AB14">
        <f>H10</f>
        <v>10</v>
      </c>
      <c r="AC14" s="41" t="b">
        <f t="shared" si="1"/>
        <v>0</v>
      </c>
    </row>
    <row r="15" spans="2:29" ht="47" customHeight="1" x14ac:dyDescent="0.35">
      <c r="B15" s="82"/>
      <c r="C15" s="21"/>
      <c r="D15" s="19" t="s">
        <v>15</v>
      </c>
      <c r="E15" s="22"/>
      <c r="F15" s="53">
        <v>1000</v>
      </c>
      <c r="G15" s="73"/>
      <c r="H15" s="53">
        <v>900</v>
      </c>
      <c r="I15" s="73"/>
      <c r="J15" s="17"/>
      <c r="K15" s="86"/>
      <c r="S15">
        <v>14</v>
      </c>
      <c r="T15" s="39">
        <f t="shared" si="3"/>
        <v>43.758131772116997</v>
      </c>
      <c r="U15" s="40">
        <f>F26</f>
        <v>0.04</v>
      </c>
      <c r="V15">
        <f>F10</f>
        <v>10</v>
      </c>
      <c r="W15" s="41" t="b">
        <f t="shared" si="0"/>
        <v>0</v>
      </c>
      <c r="Y15">
        <v>14</v>
      </c>
      <c r="Z15" s="39">
        <f t="shared" si="2"/>
        <v>58.344175696156015</v>
      </c>
      <c r="AA15" s="40">
        <f>H26</f>
        <v>0.04</v>
      </c>
      <c r="AB15">
        <f>H10</f>
        <v>10</v>
      </c>
      <c r="AC15" s="41" t="b">
        <f t="shared" si="1"/>
        <v>0</v>
      </c>
    </row>
    <row r="16" spans="2:29" ht="47" customHeight="1" x14ac:dyDescent="0.35">
      <c r="B16" s="82"/>
      <c r="C16" s="21"/>
      <c r="D16" s="19" t="s">
        <v>16</v>
      </c>
      <c r="E16" s="22"/>
      <c r="F16" s="53">
        <v>100</v>
      </c>
      <c r="G16" s="73"/>
      <c r="H16" s="53">
        <v>80</v>
      </c>
      <c r="I16" s="73"/>
      <c r="J16" s="17"/>
      <c r="K16" s="86"/>
      <c r="S16">
        <v>15</v>
      </c>
      <c r="T16" s="39">
        <f t="shared" si="3"/>
        <v>45.508457043001677</v>
      </c>
      <c r="U16" s="40">
        <f>F26</f>
        <v>0.04</v>
      </c>
      <c r="V16">
        <f>F10</f>
        <v>10</v>
      </c>
      <c r="W16" s="41" t="b">
        <f t="shared" si="0"/>
        <v>0</v>
      </c>
      <c r="Y16">
        <v>15</v>
      </c>
      <c r="Z16" s="39">
        <f t="shared" si="2"/>
        <v>60.677942724002257</v>
      </c>
      <c r="AA16" s="40">
        <f>H26</f>
        <v>0.04</v>
      </c>
      <c r="AB16">
        <f>H10</f>
        <v>10</v>
      </c>
      <c r="AC16" s="41" t="b">
        <f t="shared" si="1"/>
        <v>0</v>
      </c>
    </row>
    <row r="17" spans="2:29" ht="20.5" customHeight="1" thickBot="1" x14ac:dyDescent="0.4">
      <c r="B17" s="82"/>
      <c r="C17" s="9"/>
      <c r="D17" s="15"/>
      <c r="E17" s="15"/>
      <c r="F17" s="15"/>
      <c r="G17" s="15"/>
      <c r="H17" s="15"/>
      <c r="I17" s="15"/>
      <c r="J17" s="25"/>
      <c r="K17" s="86"/>
      <c r="S17">
        <v>16</v>
      </c>
      <c r="T17" s="39">
        <f t="shared" si="3"/>
        <v>47.328795324721746</v>
      </c>
      <c r="U17" s="40">
        <f>F26</f>
        <v>0.04</v>
      </c>
      <c r="V17">
        <f>F10</f>
        <v>10</v>
      </c>
      <c r="W17" s="41" t="b">
        <f t="shared" si="0"/>
        <v>0</v>
      </c>
      <c r="Y17">
        <v>16</v>
      </c>
      <c r="Z17" s="39">
        <f t="shared" si="2"/>
        <v>63.105060432962347</v>
      </c>
      <c r="AA17" s="40">
        <f>H26</f>
        <v>0.04</v>
      </c>
      <c r="AB17">
        <f>H10</f>
        <v>10</v>
      </c>
      <c r="AC17" s="41" t="b">
        <f t="shared" si="1"/>
        <v>0</v>
      </c>
    </row>
    <row r="18" spans="2:29" ht="23" customHeight="1" thickBot="1" x14ac:dyDescent="0.4">
      <c r="B18" s="82"/>
      <c r="C18" s="80"/>
      <c r="D18" s="80"/>
      <c r="E18" s="80"/>
      <c r="F18" s="80"/>
      <c r="G18" s="80"/>
      <c r="H18" s="80"/>
      <c r="I18" s="80"/>
      <c r="J18" s="80"/>
      <c r="K18" s="86"/>
      <c r="S18">
        <v>17</v>
      </c>
      <c r="T18" s="39">
        <f t="shared" si="3"/>
        <v>49.221947137710615</v>
      </c>
      <c r="U18" s="40">
        <f>F26</f>
        <v>0.04</v>
      </c>
      <c r="V18">
        <f>F10</f>
        <v>10</v>
      </c>
      <c r="W18" s="41" t="b">
        <f t="shared" si="0"/>
        <v>0</v>
      </c>
      <c r="Y18">
        <v>17</v>
      </c>
      <c r="Z18" s="39">
        <f t="shared" si="2"/>
        <v>65.629262850280838</v>
      </c>
      <c r="AA18" s="40">
        <f>H26</f>
        <v>0.04</v>
      </c>
      <c r="AB18">
        <f>H10</f>
        <v>10</v>
      </c>
      <c r="AC18" s="41" t="b">
        <f t="shared" si="1"/>
        <v>0</v>
      </c>
    </row>
    <row r="19" spans="2:29" ht="17" customHeight="1" x14ac:dyDescent="0.35">
      <c r="B19" s="82"/>
      <c r="C19" s="75"/>
      <c r="D19" s="10"/>
      <c r="E19" s="10"/>
      <c r="F19" s="10"/>
      <c r="G19" s="10"/>
      <c r="H19" s="10"/>
      <c r="I19" s="10"/>
      <c r="J19" s="11"/>
      <c r="K19" s="86"/>
      <c r="S19">
        <v>18</v>
      </c>
      <c r="T19" s="39">
        <f t="shared" si="3"/>
        <v>51.190825023219041</v>
      </c>
      <c r="U19" s="40">
        <f>F26</f>
        <v>0.04</v>
      </c>
      <c r="V19">
        <f>F10</f>
        <v>10</v>
      </c>
      <c r="W19" s="41" t="b">
        <f t="shared" si="0"/>
        <v>0</v>
      </c>
      <c r="Y19">
        <v>18</v>
      </c>
      <c r="Z19" s="39">
        <f t="shared" si="2"/>
        <v>68.254433364292069</v>
      </c>
      <c r="AA19" s="40">
        <f>H26</f>
        <v>0.04</v>
      </c>
      <c r="AB19">
        <f>H10</f>
        <v>10</v>
      </c>
      <c r="AC19" s="41" t="b">
        <f t="shared" si="1"/>
        <v>0</v>
      </c>
    </row>
    <row r="20" spans="2:29" ht="36.5" customHeight="1" x14ac:dyDescent="0.35">
      <c r="B20" s="82"/>
      <c r="C20" s="76"/>
      <c r="D20" s="47" t="s">
        <v>4</v>
      </c>
      <c r="E20" s="47"/>
      <c r="F20" s="47"/>
      <c r="G20" s="47"/>
      <c r="H20" s="47"/>
      <c r="I20" s="47"/>
      <c r="J20" s="48"/>
      <c r="K20" s="86"/>
      <c r="S20">
        <v>19</v>
      </c>
      <c r="T20" s="39">
        <f t="shared" si="3"/>
        <v>53.238458024147803</v>
      </c>
      <c r="U20" s="40">
        <f>F26</f>
        <v>0.04</v>
      </c>
      <c r="V20">
        <f>F10</f>
        <v>10</v>
      </c>
      <c r="W20" s="41" t="b">
        <f t="shared" si="0"/>
        <v>0</v>
      </c>
      <c r="Y20">
        <v>19</v>
      </c>
      <c r="Z20" s="39">
        <f t="shared" si="2"/>
        <v>70.984610698863747</v>
      </c>
      <c r="AA20" s="40">
        <f>H26</f>
        <v>0.04</v>
      </c>
      <c r="AB20">
        <f>H10</f>
        <v>10</v>
      </c>
      <c r="AC20" s="41" t="b">
        <f t="shared" si="1"/>
        <v>0</v>
      </c>
    </row>
    <row r="21" spans="2:29" ht="27.5" customHeight="1" thickBot="1" x14ac:dyDescent="0.4">
      <c r="B21" s="82"/>
      <c r="C21" s="76"/>
      <c r="D21" s="34" t="s">
        <v>11</v>
      </c>
      <c r="E21" s="12"/>
      <c r="F21" s="12"/>
      <c r="G21" s="12"/>
      <c r="H21" s="12"/>
      <c r="I21" s="12"/>
      <c r="J21" s="27"/>
      <c r="K21" s="86"/>
      <c r="S21">
        <v>20</v>
      </c>
      <c r="T21" s="39">
        <f t="shared" si="3"/>
        <v>55.367996345113717</v>
      </c>
      <c r="U21" s="40">
        <f>F26</f>
        <v>0.04</v>
      </c>
      <c r="V21">
        <f>F10</f>
        <v>10</v>
      </c>
      <c r="W21" s="41" t="b">
        <f t="shared" si="0"/>
        <v>0</v>
      </c>
      <c r="Y21">
        <v>20</v>
      </c>
      <c r="Z21" s="39">
        <f t="shared" si="2"/>
        <v>73.823995126818303</v>
      </c>
      <c r="AA21" s="40">
        <f>H26</f>
        <v>0.04</v>
      </c>
      <c r="AB21">
        <f>H10</f>
        <v>10</v>
      </c>
      <c r="AC21" s="41" t="b">
        <f t="shared" si="1"/>
        <v>0</v>
      </c>
    </row>
    <row r="22" spans="2:29" ht="47" customHeight="1" thickBot="1" x14ac:dyDescent="0.4">
      <c r="B22" s="82"/>
      <c r="C22" s="76"/>
      <c r="D22" s="78" t="s">
        <v>22</v>
      </c>
      <c r="E22" s="1"/>
      <c r="F22" s="49">
        <v>60</v>
      </c>
      <c r="G22" s="20"/>
      <c r="H22" s="49">
        <v>80</v>
      </c>
      <c r="I22" s="73"/>
      <c r="J22" s="13"/>
      <c r="K22" s="86"/>
      <c r="P22" s="42">
        <f>F22/1000</f>
        <v>0.06</v>
      </c>
      <c r="Q22" s="42">
        <f>H22/1000</f>
        <v>0.08</v>
      </c>
      <c r="R22" s="42"/>
      <c r="S22">
        <v>21</v>
      </c>
      <c r="T22" s="39">
        <f t="shared" si="3"/>
        <v>57.582716198918263</v>
      </c>
      <c r="U22" s="40">
        <f>F26</f>
        <v>0.04</v>
      </c>
      <c r="V22">
        <f>F10</f>
        <v>10</v>
      </c>
      <c r="W22" s="41" t="b">
        <f t="shared" si="0"/>
        <v>0</v>
      </c>
      <c r="Y22">
        <v>21</v>
      </c>
      <c r="Z22" s="39">
        <f t="shared" si="2"/>
        <v>76.776954931891041</v>
      </c>
      <c r="AA22" s="40">
        <f>H26</f>
        <v>0.04</v>
      </c>
      <c r="AB22">
        <f>H10</f>
        <v>10</v>
      </c>
      <c r="AC22" s="41" t="b">
        <f t="shared" si="1"/>
        <v>0</v>
      </c>
    </row>
    <row r="23" spans="2:29" ht="46.75" customHeight="1" x14ac:dyDescent="0.35">
      <c r="B23" s="82"/>
      <c r="C23" s="76"/>
      <c r="D23" s="19" t="s">
        <v>21</v>
      </c>
      <c r="E23" s="1"/>
      <c r="F23" s="49">
        <v>6</v>
      </c>
      <c r="G23" s="20"/>
      <c r="H23" s="67">
        <f>F23</f>
        <v>6</v>
      </c>
      <c r="I23" s="73"/>
      <c r="J23" s="5"/>
      <c r="K23" s="86"/>
      <c r="P23" s="42"/>
      <c r="Q23" s="42"/>
      <c r="R23" s="42"/>
      <c r="S23">
        <v>22</v>
      </c>
      <c r="T23" s="39">
        <f t="shared" si="3"/>
        <v>59.886024846874996</v>
      </c>
      <c r="U23" s="40">
        <f>F26</f>
        <v>0.04</v>
      </c>
      <c r="V23">
        <f>F10</f>
        <v>10</v>
      </c>
      <c r="W23" s="41" t="b">
        <f t="shared" si="0"/>
        <v>0</v>
      </c>
      <c r="Y23">
        <v>22</v>
      </c>
      <c r="Z23" s="39">
        <f t="shared" si="2"/>
        <v>79.84803312916668</v>
      </c>
      <c r="AA23" s="40">
        <f>H26</f>
        <v>0.04</v>
      </c>
      <c r="AB23">
        <f>H10</f>
        <v>10</v>
      </c>
      <c r="AC23" s="41" t="b">
        <f t="shared" si="1"/>
        <v>0</v>
      </c>
    </row>
    <row r="24" spans="2:29" ht="47" customHeight="1" x14ac:dyDescent="0.35">
      <c r="B24" s="82"/>
      <c r="C24" s="76"/>
      <c r="D24" s="19" t="s">
        <v>8</v>
      </c>
      <c r="E24" s="1"/>
      <c r="F24" s="50">
        <v>365</v>
      </c>
      <c r="G24" s="20"/>
      <c r="H24" s="68">
        <f>F24</f>
        <v>365</v>
      </c>
      <c r="I24" s="73"/>
      <c r="J24" s="5"/>
      <c r="K24" s="86"/>
      <c r="P24" s="42"/>
      <c r="Q24" s="42"/>
      <c r="R24" s="42"/>
      <c r="S24">
        <v>23</v>
      </c>
      <c r="T24" s="39">
        <f t="shared" si="3"/>
        <v>62.281465840749995</v>
      </c>
      <c r="U24" s="40">
        <f>F26</f>
        <v>0.04</v>
      </c>
      <c r="V24">
        <f>F10</f>
        <v>10</v>
      </c>
      <c r="W24" s="41" t="b">
        <f t="shared" si="0"/>
        <v>0</v>
      </c>
      <c r="Y24">
        <v>23</v>
      </c>
      <c r="Z24" s="39">
        <f t="shared" si="2"/>
        <v>83.04195445433335</v>
      </c>
      <c r="AA24" s="40">
        <f>H26</f>
        <v>0.04</v>
      </c>
      <c r="AB24">
        <f>H10</f>
        <v>10</v>
      </c>
      <c r="AC24" s="41" t="b">
        <f t="shared" si="1"/>
        <v>0</v>
      </c>
    </row>
    <row r="25" spans="2:29" ht="26" customHeight="1" x14ac:dyDescent="0.35">
      <c r="B25" s="82"/>
      <c r="C25" s="76"/>
      <c r="D25" s="78" t="s">
        <v>23</v>
      </c>
      <c r="E25" s="1"/>
      <c r="F25" s="51">
        <v>0.2</v>
      </c>
      <c r="G25" s="20"/>
      <c r="H25" s="69">
        <f>F25</f>
        <v>0.2</v>
      </c>
      <c r="I25" s="73"/>
      <c r="J25" s="5"/>
      <c r="K25" s="86"/>
      <c r="P25" s="42"/>
      <c r="Q25" s="42"/>
      <c r="R25" s="42"/>
      <c r="S25">
        <v>24</v>
      </c>
      <c r="T25" s="39">
        <f t="shared" si="3"/>
        <v>64.772724474379999</v>
      </c>
      <c r="U25" s="40">
        <f>F26</f>
        <v>0.04</v>
      </c>
      <c r="V25">
        <f>F10</f>
        <v>10</v>
      </c>
      <c r="W25" s="41" t="b">
        <f t="shared" si="0"/>
        <v>0</v>
      </c>
      <c r="Y25">
        <v>24</v>
      </c>
      <c r="Z25" s="39">
        <f t="shared" si="2"/>
        <v>86.363632632506679</v>
      </c>
      <c r="AA25" s="40">
        <f>H26</f>
        <v>0.04</v>
      </c>
      <c r="AB25">
        <f>H10</f>
        <v>10</v>
      </c>
      <c r="AC25" s="41" t="b">
        <f t="shared" si="1"/>
        <v>0</v>
      </c>
    </row>
    <row r="26" spans="2:29" ht="47" customHeight="1" thickBot="1" x14ac:dyDescent="0.4">
      <c r="B26" s="82"/>
      <c r="C26" s="76"/>
      <c r="D26" s="19" t="s">
        <v>7</v>
      </c>
      <c r="E26" s="1"/>
      <c r="F26" s="52">
        <v>0.04</v>
      </c>
      <c r="G26" s="20"/>
      <c r="H26" s="70">
        <f>F26</f>
        <v>0.04</v>
      </c>
      <c r="I26" s="73"/>
      <c r="J26" s="5"/>
      <c r="K26" s="86"/>
      <c r="P26" s="42">
        <f>F23*F24</f>
        <v>2190</v>
      </c>
      <c r="Q26" s="42">
        <f>H23*H24</f>
        <v>2190</v>
      </c>
      <c r="R26" s="42"/>
      <c r="S26">
        <v>25</v>
      </c>
      <c r="T26" s="39">
        <f t="shared" si="3"/>
        <v>67.363633453355192</v>
      </c>
      <c r="U26" s="40">
        <f>F26</f>
        <v>0.04</v>
      </c>
      <c r="V26">
        <f>F10</f>
        <v>10</v>
      </c>
      <c r="W26" s="41" t="b">
        <f t="shared" si="0"/>
        <v>0</v>
      </c>
      <c r="Y26">
        <v>25</v>
      </c>
      <c r="Z26" s="39">
        <f t="shared" si="2"/>
        <v>89.818177937806951</v>
      </c>
      <c r="AA26" s="40">
        <f>H26</f>
        <v>0.04</v>
      </c>
      <c r="AB26">
        <f>H10</f>
        <v>10</v>
      </c>
      <c r="AC26" s="41" t="b">
        <f t="shared" si="1"/>
        <v>0</v>
      </c>
    </row>
    <row r="27" spans="2:29" ht="47" customHeight="1" thickBot="1" x14ac:dyDescent="0.4">
      <c r="B27" s="82"/>
      <c r="C27" s="76"/>
      <c r="D27" s="20"/>
      <c r="E27" s="20"/>
      <c r="F27" s="20"/>
      <c r="G27" s="62"/>
      <c r="H27" s="20"/>
      <c r="I27" s="73"/>
      <c r="J27" s="5"/>
      <c r="K27" s="86"/>
      <c r="P27" s="42"/>
      <c r="Q27" s="42"/>
      <c r="R27" s="42"/>
      <c r="S27">
        <v>26</v>
      </c>
      <c r="T27" s="39">
        <f t="shared" si="3"/>
        <v>70.058178791489397</v>
      </c>
      <c r="U27" s="40">
        <f>F26</f>
        <v>0.04</v>
      </c>
      <c r="V27">
        <f>F10</f>
        <v>10</v>
      </c>
      <c r="W27" s="41" t="b">
        <f t="shared" si="0"/>
        <v>0</v>
      </c>
      <c r="Y27">
        <v>26</v>
      </c>
      <c r="Z27" s="39">
        <f t="shared" si="2"/>
        <v>93.410905055319233</v>
      </c>
      <c r="AA27" s="40">
        <f>H26</f>
        <v>0.04</v>
      </c>
      <c r="AB27">
        <f>H10</f>
        <v>10</v>
      </c>
      <c r="AC27" s="41" t="b">
        <f t="shared" si="1"/>
        <v>0</v>
      </c>
    </row>
    <row r="28" spans="2:29" ht="47" customHeight="1" x14ac:dyDescent="0.35">
      <c r="B28" s="82"/>
      <c r="C28" s="76"/>
      <c r="D28" s="19" t="s">
        <v>18</v>
      </c>
      <c r="E28" s="1"/>
      <c r="F28" s="63">
        <f>P22*P26*F25</f>
        <v>26.28</v>
      </c>
      <c r="G28" s="62"/>
      <c r="H28" s="79">
        <f>Q22*Q26*H25</f>
        <v>35.040000000000006</v>
      </c>
      <c r="I28" s="73"/>
      <c r="J28" s="5"/>
      <c r="K28" s="86"/>
      <c r="P28" s="42"/>
      <c r="Q28" s="42"/>
      <c r="R28" s="42"/>
      <c r="S28">
        <v>27</v>
      </c>
      <c r="T28" s="39">
        <f t="shared" si="3"/>
        <v>72.860505943148979</v>
      </c>
      <c r="U28" s="40">
        <f>F26</f>
        <v>0.04</v>
      </c>
      <c r="V28">
        <f>F10</f>
        <v>10</v>
      </c>
      <c r="W28" s="41" t="b">
        <f t="shared" si="0"/>
        <v>0</v>
      </c>
      <c r="Y28">
        <v>27</v>
      </c>
      <c r="Z28" s="39">
        <f t="shared" si="2"/>
        <v>97.147341257532005</v>
      </c>
      <c r="AA28" s="40">
        <f>H26</f>
        <v>0.04</v>
      </c>
      <c r="AB28">
        <f>H10</f>
        <v>10</v>
      </c>
      <c r="AC28" s="41" t="b">
        <f t="shared" si="1"/>
        <v>0</v>
      </c>
    </row>
    <row r="29" spans="2:29" ht="47" customHeight="1" thickBot="1" x14ac:dyDescent="0.4">
      <c r="B29" s="82"/>
      <c r="C29" s="76"/>
      <c r="D29" s="19" t="s">
        <v>17</v>
      </c>
      <c r="E29" s="1"/>
      <c r="F29" s="64">
        <f>SUM(W2:W46)</f>
        <v>315.52049519135198</v>
      </c>
      <c r="G29" s="62"/>
      <c r="H29" s="64">
        <f>SUM(AC2:AC46)</f>
        <v>420.69399358846931</v>
      </c>
      <c r="I29" s="73"/>
      <c r="J29" s="5"/>
      <c r="K29" s="86"/>
      <c r="P29" s="42"/>
      <c r="Q29" s="42"/>
      <c r="R29" s="42"/>
      <c r="S29">
        <v>28</v>
      </c>
      <c r="T29" s="39">
        <f t="shared" si="3"/>
        <v>75.774926180874942</v>
      </c>
      <c r="U29" s="40">
        <f>F26</f>
        <v>0.04</v>
      </c>
      <c r="V29">
        <f>F10</f>
        <v>10</v>
      </c>
      <c r="W29" s="41" t="b">
        <f t="shared" si="0"/>
        <v>0</v>
      </c>
      <c r="Y29">
        <v>28</v>
      </c>
      <c r="Z29" s="39">
        <f t="shared" si="2"/>
        <v>101.03323490783329</v>
      </c>
      <c r="AA29" s="40">
        <f>H26</f>
        <v>0.04</v>
      </c>
      <c r="AB29">
        <f>H10</f>
        <v>10</v>
      </c>
      <c r="AC29" s="41" t="b">
        <f t="shared" si="1"/>
        <v>0</v>
      </c>
    </row>
    <row r="30" spans="2:29" ht="47" customHeight="1" thickBot="1" x14ac:dyDescent="0.4">
      <c r="B30" s="82"/>
      <c r="C30" s="77"/>
      <c r="D30" s="35"/>
      <c r="E30" s="6"/>
      <c r="F30" s="24"/>
      <c r="G30" s="24"/>
      <c r="H30" s="58"/>
      <c r="I30" s="24"/>
      <c r="J30" s="7"/>
      <c r="K30" s="86"/>
      <c r="P30" s="42"/>
      <c r="Q30" s="42"/>
      <c r="R30" s="42"/>
      <c r="S30">
        <v>29</v>
      </c>
      <c r="T30" s="39">
        <f t="shared" si="3"/>
        <v>78.805923228109947</v>
      </c>
      <c r="U30" s="40">
        <f>F26</f>
        <v>0.04</v>
      </c>
      <c r="V30">
        <f>F10</f>
        <v>10</v>
      </c>
      <c r="W30" s="41" t="b">
        <f t="shared" si="0"/>
        <v>0</v>
      </c>
      <c r="Y30">
        <v>29</v>
      </c>
      <c r="Z30" s="39">
        <f t="shared" si="2"/>
        <v>105.07456430414662</v>
      </c>
      <c r="AA30" s="40">
        <f>H26</f>
        <v>0.04</v>
      </c>
      <c r="AB30">
        <f>H10</f>
        <v>10</v>
      </c>
      <c r="AC30" s="41" t="b">
        <f t="shared" si="1"/>
        <v>0</v>
      </c>
    </row>
    <row r="31" spans="2:29" ht="46.75" customHeight="1" thickBot="1" x14ac:dyDescent="0.4">
      <c r="B31" s="82"/>
      <c r="C31" s="97"/>
      <c r="D31" s="97"/>
      <c r="E31" s="97"/>
      <c r="F31" s="97"/>
      <c r="G31" s="97"/>
      <c r="H31" s="97"/>
      <c r="I31" s="97"/>
      <c r="J31" s="97"/>
      <c r="K31" s="86"/>
      <c r="P31" s="42"/>
      <c r="Q31" s="42"/>
      <c r="R31" s="42"/>
      <c r="S31">
        <v>30</v>
      </c>
      <c r="T31" s="39">
        <f t="shared" si="3"/>
        <v>81.958160157234346</v>
      </c>
      <c r="U31" s="40">
        <f>F26</f>
        <v>0.04</v>
      </c>
      <c r="V31">
        <f>F10</f>
        <v>10</v>
      </c>
      <c r="W31" s="41" t="b">
        <f t="shared" si="0"/>
        <v>0</v>
      </c>
      <c r="Y31">
        <v>30</v>
      </c>
      <c r="Z31" s="39">
        <f t="shared" si="2"/>
        <v>105.07456430414662</v>
      </c>
      <c r="AA31" s="40">
        <f>K31</f>
        <v>0</v>
      </c>
      <c r="AB31">
        <f>H10</f>
        <v>10</v>
      </c>
      <c r="AC31" s="41" t="b">
        <f t="shared" si="1"/>
        <v>0</v>
      </c>
    </row>
    <row r="32" spans="2:29" ht="46.75" customHeight="1" x14ac:dyDescent="0.35">
      <c r="B32" s="82"/>
      <c r="C32" s="75"/>
      <c r="D32" s="36" t="s">
        <v>19</v>
      </c>
      <c r="E32" s="3"/>
      <c r="F32" s="56">
        <v>50</v>
      </c>
      <c r="G32" s="59"/>
      <c r="H32" s="56">
        <v>60</v>
      </c>
      <c r="I32" s="72"/>
      <c r="J32" s="4"/>
      <c r="K32" s="86"/>
      <c r="S32">
        <v>31</v>
      </c>
      <c r="T32" s="39">
        <f t="shared" si="3"/>
        <v>85.236486563523727</v>
      </c>
      <c r="U32" s="40">
        <f>F26</f>
        <v>0.04</v>
      </c>
      <c r="V32">
        <f>F10</f>
        <v>10</v>
      </c>
      <c r="W32" s="41" t="b">
        <f t="shared" si="0"/>
        <v>0</v>
      </c>
      <c r="Y32">
        <v>31</v>
      </c>
      <c r="Z32" s="39">
        <f t="shared" si="2"/>
        <v>105.07456430414662</v>
      </c>
      <c r="AA32" s="40">
        <f>K31</f>
        <v>0</v>
      </c>
      <c r="AB32">
        <f>H10</f>
        <v>10</v>
      </c>
      <c r="AC32" s="41" t="b">
        <f t="shared" si="1"/>
        <v>0</v>
      </c>
    </row>
    <row r="33" spans="1:29" ht="47" customHeight="1" thickBot="1" x14ac:dyDescent="0.4">
      <c r="A33" s="60"/>
      <c r="B33" s="82"/>
      <c r="C33" s="77"/>
      <c r="D33" s="35" t="s">
        <v>9</v>
      </c>
      <c r="E33" s="6"/>
      <c r="F33" s="57">
        <v>5</v>
      </c>
      <c r="G33" s="24"/>
      <c r="H33" s="57">
        <v>10</v>
      </c>
      <c r="I33" s="24"/>
      <c r="J33" s="7"/>
      <c r="K33" s="86"/>
      <c r="S33">
        <v>32</v>
      </c>
      <c r="T33" s="39">
        <f t="shared" si="3"/>
        <v>88.645946026064678</v>
      </c>
      <c r="U33" s="40">
        <f>F26</f>
        <v>0.04</v>
      </c>
      <c r="V33">
        <f>F10</f>
        <v>10</v>
      </c>
      <c r="W33" s="41" t="b">
        <f t="shared" si="0"/>
        <v>0</v>
      </c>
      <c r="Y33">
        <v>32</v>
      </c>
      <c r="Z33" s="39">
        <f t="shared" si="2"/>
        <v>105.07456430414662</v>
      </c>
      <c r="AA33" s="40">
        <f>K31</f>
        <v>0</v>
      </c>
      <c r="AB33">
        <f>H10</f>
        <v>10</v>
      </c>
      <c r="AC33" s="41" t="b">
        <f t="shared" si="1"/>
        <v>0</v>
      </c>
    </row>
    <row r="34" spans="1:29" ht="47" customHeight="1" thickBot="1" x14ac:dyDescent="0.4">
      <c r="A34" s="60"/>
      <c r="B34" s="82"/>
      <c r="C34" s="97"/>
      <c r="D34" s="97"/>
      <c r="E34" s="97"/>
      <c r="F34" s="97"/>
      <c r="G34" s="97"/>
      <c r="H34" s="97"/>
      <c r="I34" s="97"/>
      <c r="J34" s="97"/>
      <c r="K34" s="86"/>
      <c r="S34">
        <v>33</v>
      </c>
      <c r="T34" s="39">
        <f t="shared" si="3"/>
        <v>92.191783867107262</v>
      </c>
      <c r="U34" s="40">
        <f>F26</f>
        <v>0.04</v>
      </c>
      <c r="V34">
        <f>F10</f>
        <v>10</v>
      </c>
      <c r="W34" s="41" t="b">
        <f t="shared" si="0"/>
        <v>0</v>
      </c>
      <c r="Y34">
        <v>33</v>
      </c>
      <c r="Z34" s="39">
        <f t="shared" si="2"/>
        <v>105.07456430414662</v>
      </c>
      <c r="AA34" s="40">
        <f>K31</f>
        <v>0</v>
      </c>
      <c r="AB34">
        <f>H10</f>
        <v>10</v>
      </c>
      <c r="AC34" s="41" t="b">
        <f t="shared" si="1"/>
        <v>0</v>
      </c>
    </row>
    <row r="35" spans="1:29" ht="47" customHeight="1" thickBot="1" x14ac:dyDescent="0.4">
      <c r="B35" s="82"/>
      <c r="C35" s="75"/>
      <c r="D35" s="37" t="s">
        <v>12</v>
      </c>
      <c r="E35" s="29"/>
      <c r="F35" s="29"/>
      <c r="G35" s="29"/>
      <c r="H35" s="29"/>
      <c r="I35" s="98"/>
      <c r="J35" s="4"/>
      <c r="K35" s="86"/>
      <c r="S35">
        <v>34</v>
      </c>
      <c r="T35" s="39">
        <f t="shared" si="3"/>
        <v>95.879455221791545</v>
      </c>
      <c r="U35" s="40">
        <f>F26</f>
        <v>0.04</v>
      </c>
      <c r="V35">
        <f>F10</f>
        <v>10</v>
      </c>
      <c r="W35" s="41" t="b">
        <f t="shared" si="0"/>
        <v>0</v>
      </c>
      <c r="Y35">
        <v>34</v>
      </c>
      <c r="Z35" s="39">
        <f t="shared" si="2"/>
        <v>105.07456430414662</v>
      </c>
      <c r="AA35" s="40">
        <f>K31</f>
        <v>0</v>
      </c>
      <c r="AB35">
        <f>H10</f>
        <v>10</v>
      </c>
      <c r="AC35" s="41" t="b">
        <f t="shared" si="1"/>
        <v>0</v>
      </c>
    </row>
    <row r="36" spans="1:29" ht="47" customHeight="1" thickBot="1" x14ac:dyDescent="0.4">
      <c r="B36" s="82"/>
      <c r="C36" s="76"/>
      <c r="D36" s="19" t="s">
        <v>20</v>
      </c>
      <c r="E36" s="1"/>
      <c r="F36" s="71">
        <f>F25*P22*P26+F32*F10+F33</f>
        <v>531.28</v>
      </c>
      <c r="G36" s="73"/>
      <c r="H36" s="71">
        <f>H25*Q22*Q26+H32*H10+H33</f>
        <v>645.04</v>
      </c>
      <c r="I36" s="93"/>
      <c r="J36" s="17"/>
      <c r="K36" s="86"/>
      <c r="S36">
        <v>35</v>
      </c>
      <c r="T36" s="39">
        <f t="shared" si="3"/>
        <v>99.714633430663213</v>
      </c>
      <c r="U36" s="40">
        <f>F26</f>
        <v>0.04</v>
      </c>
      <c r="V36">
        <f>F10</f>
        <v>10</v>
      </c>
      <c r="W36" s="41" t="b">
        <f t="shared" si="0"/>
        <v>0</v>
      </c>
      <c r="Y36">
        <v>35</v>
      </c>
      <c r="Z36" s="39">
        <f>Z35+(Z35*AA36)</f>
        <v>105.07456430414662</v>
      </c>
      <c r="AA36" s="40">
        <f>K31</f>
        <v>0</v>
      </c>
      <c r="AB36">
        <f>H10</f>
        <v>10</v>
      </c>
      <c r="AC36" s="41" t="b">
        <f t="shared" si="1"/>
        <v>0</v>
      </c>
    </row>
    <row r="37" spans="1:29" ht="47" customHeight="1" thickBot="1" x14ac:dyDescent="0.4">
      <c r="B37" s="82"/>
      <c r="C37" s="61"/>
      <c r="D37" s="38"/>
      <c r="E37" s="20"/>
      <c r="F37" s="20"/>
      <c r="G37" s="20"/>
      <c r="H37" s="20"/>
      <c r="I37" s="93"/>
      <c r="J37" s="5"/>
      <c r="K37" s="86"/>
      <c r="S37">
        <v>36</v>
      </c>
      <c r="T37" s="39">
        <f t="shared" si="3"/>
        <v>103.70321876788974</v>
      </c>
      <c r="U37" s="40">
        <f>F26</f>
        <v>0.04</v>
      </c>
      <c r="V37">
        <f>F10</f>
        <v>10</v>
      </c>
      <c r="W37" s="41" t="b">
        <f t="shared" si="0"/>
        <v>0</v>
      </c>
      <c r="Y37">
        <v>36</v>
      </c>
      <c r="Z37" s="39">
        <f t="shared" ref="Z37:Z46" si="4">Z36+(Z36*AA37)</f>
        <v>105.07456430414662</v>
      </c>
      <c r="AA37" s="40">
        <f>K31</f>
        <v>0</v>
      </c>
      <c r="AB37">
        <f>H10</f>
        <v>10</v>
      </c>
      <c r="AC37" s="41" t="b">
        <f t="shared" si="1"/>
        <v>0</v>
      </c>
    </row>
    <row r="38" spans="1:29" ht="47" customHeight="1" thickBot="1" x14ac:dyDescent="0.4">
      <c r="B38" s="82"/>
      <c r="C38" s="61"/>
      <c r="D38" s="19" t="s">
        <v>10</v>
      </c>
      <c r="E38" s="1"/>
      <c r="F38" s="71">
        <f>F36*F11</f>
        <v>26564</v>
      </c>
      <c r="G38" s="73"/>
      <c r="H38" s="71">
        <f>H36*H11</f>
        <v>32252</v>
      </c>
      <c r="I38" s="93"/>
      <c r="J38" s="5"/>
      <c r="K38" s="86"/>
      <c r="P38" s="43">
        <f>F32*F10</f>
        <v>500</v>
      </c>
      <c r="Q38" s="43"/>
      <c r="R38" s="43"/>
      <c r="S38">
        <v>37</v>
      </c>
      <c r="T38" s="39">
        <f t="shared" si="3"/>
        <v>107.85134751860532</v>
      </c>
      <c r="U38" s="40">
        <f>F26</f>
        <v>0.04</v>
      </c>
      <c r="V38">
        <f>F10</f>
        <v>10</v>
      </c>
      <c r="W38" s="41" t="b">
        <f t="shared" si="0"/>
        <v>0</v>
      </c>
      <c r="Y38">
        <v>37</v>
      </c>
      <c r="Z38" s="39">
        <f t="shared" si="4"/>
        <v>105.07456430414662</v>
      </c>
      <c r="AA38" s="40">
        <f>K31</f>
        <v>0</v>
      </c>
      <c r="AB38">
        <f>H10</f>
        <v>10</v>
      </c>
      <c r="AC38" s="41" t="b">
        <f t="shared" si="1"/>
        <v>0</v>
      </c>
    </row>
    <row r="39" spans="1:29" ht="47" customHeight="1" thickBot="1" x14ac:dyDescent="0.4">
      <c r="B39" s="82"/>
      <c r="C39" s="99"/>
      <c r="D39" s="100"/>
      <c r="E39" s="100"/>
      <c r="F39" s="100"/>
      <c r="G39" s="100"/>
      <c r="H39" s="100"/>
      <c r="I39" s="100"/>
      <c r="J39" s="7"/>
      <c r="K39" s="86"/>
      <c r="S39">
        <v>38</v>
      </c>
      <c r="T39" s="39">
        <f t="shared" si="3"/>
        <v>112.16540141934954</v>
      </c>
      <c r="U39" s="40">
        <f>F26</f>
        <v>0.04</v>
      </c>
      <c r="V39">
        <f>F10</f>
        <v>10</v>
      </c>
      <c r="W39" s="41" t="b">
        <f t="shared" si="0"/>
        <v>0</v>
      </c>
      <c r="Y39">
        <v>38</v>
      </c>
      <c r="Z39" s="39">
        <f t="shared" si="4"/>
        <v>105.07456430414662</v>
      </c>
      <c r="AA39" s="40">
        <f>K31</f>
        <v>0</v>
      </c>
      <c r="AB39">
        <f>H10</f>
        <v>10</v>
      </c>
      <c r="AC39" s="41" t="b">
        <f t="shared" si="1"/>
        <v>0</v>
      </c>
    </row>
    <row r="40" spans="1:29" ht="47" customHeight="1" thickBot="1" x14ac:dyDescent="0.4">
      <c r="B40" s="83"/>
      <c r="C40" s="80"/>
      <c r="D40" s="80"/>
      <c r="E40" s="80"/>
      <c r="F40" s="80"/>
      <c r="G40" s="80"/>
      <c r="H40" s="80"/>
      <c r="I40" s="80"/>
      <c r="J40" s="80"/>
      <c r="K40" s="87"/>
      <c r="S40">
        <v>39</v>
      </c>
      <c r="T40" s="39">
        <f t="shared" si="3"/>
        <v>116.65201747612352</v>
      </c>
      <c r="U40" s="40">
        <f>F26</f>
        <v>0.04</v>
      </c>
      <c r="V40">
        <f>F10</f>
        <v>10</v>
      </c>
      <c r="W40" s="41" t="b">
        <f t="shared" si="0"/>
        <v>0</v>
      </c>
      <c r="Y40">
        <v>39</v>
      </c>
      <c r="Z40" s="39">
        <f t="shared" si="4"/>
        <v>105.07456430414662</v>
      </c>
      <c r="AA40" s="40">
        <f>K31</f>
        <v>0</v>
      </c>
      <c r="AB40">
        <f>H10</f>
        <v>10</v>
      </c>
      <c r="AC40" s="41" t="b">
        <f t="shared" si="1"/>
        <v>0</v>
      </c>
    </row>
    <row r="41" spans="1:29" ht="47" customHeight="1" x14ac:dyDescent="0.35">
      <c r="B41" s="28"/>
      <c r="C41" s="28"/>
      <c r="I41" s="28"/>
      <c r="J41" s="28"/>
      <c r="K41" s="28"/>
      <c r="S41">
        <v>40</v>
      </c>
      <c r="T41" s="39">
        <f t="shared" si="3"/>
        <v>121.31809817516846</v>
      </c>
      <c r="U41" s="40">
        <f>F26</f>
        <v>0.04</v>
      </c>
      <c r="V41">
        <f>F10</f>
        <v>10</v>
      </c>
      <c r="W41" s="41" t="b">
        <f t="shared" si="0"/>
        <v>0</v>
      </c>
      <c r="Y41">
        <v>40</v>
      </c>
      <c r="Z41" s="39">
        <f t="shared" si="4"/>
        <v>105.07456430414662</v>
      </c>
      <c r="AA41" s="40">
        <f>K31</f>
        <v>0</v>
      </c>
      <c r="AB41">
        <f>H10</f>
        <v>10</v>
      </c>
      <c r="AC41" s="41" t="b">
        <f t="shared" si="1"/>
        <v>0</v>
      </c>
    </row>
    <row r="42" spans="1:29" ht="47" customHeight="1" x14ac:dyDescent="0.35">
      <c r="B42" s="28"/>
      <c r="C42" s="28"/>
      <c r="I42" s="28"/>
      <c r="J42" s="28"/>
      <c r="K42" s="28"/>
      <c r="S42">
        <v>41</v>
      </c>
      <c r="T42" s="39">
        <f t="shared" si="3"/>
        <v>126.17082210217519</v>
      </c>
      <c r="U42" s="40">
        <f>F26</f>
        <v>0.04</v>
      </c>
      <c r="V42">
        <f>F10</f>
        <v>10</v>
      </c>
      <c r="W42" s="41" t="b">
        <f t="shared" si="0"/>
        <v>0</v>
      </c>
      <c r="Y42">
        <v>41</v>
      </c>
      <c r="Z42" s="39">
        <f t="shared" si="4"/>
        <v>105.07456430414662</v>
      </c>
      <c r="AA42" s="40">
        <f>K31</f>
        <v>0</v>
      </c>
      <c r="AB42">
        <f>H10</f>
        <v>10</v>
      </c>
      <c r="AC42" s="41" t="b">
        <f t="shared" si="1"/>
        <v>0</v>
      </c>
    </row>
    <row r="43" spans="1:29" ht="47" customHeight="1" x14ac:dyDescent="0.35">
      <c r="B43" s="28"/>
      <c r="C43" s="28"/>
      <c r="I43" s="28"/>
      <c r="J43" s="28"/>
      <c r="K43" s="28"/>
      <c r="S43">
        <v>42</v>
      </c>
      <c r="T43" s="39">
        <f t="shared" si="3"/>
        <v>131.2176549862622</v>
      </c>
      <c r="U43" s="40">
        <f>F26</f>
        <v>0.04</v>
      </c>
      <c r="V43">
        <f>F10</f>
        <v>10</v>
      </c>
      <c r="W43" s="41" t="b">
        <f t="shared" si="0"/>
        <v>0</v>
      </c>
      <c r="Y43">
        <v>42</v>
      </c>
      <c r="Z43" s="39">
        <f t="shared" si="4"/>
        <v>105.07456430414662</v>
      </c>
      <c r="AA43" s="40">
        <f>K31</f>
        <v>0</v>
      </c>
      <c r="AB43">
        <f>H10</f>
        <v>10</v>
      </c>
      <c r="AC43" s="41" t="b">
        <f t="shared" si="1"/>
        <v>0</v>
      </c>
    </row>
    <row r="44" spans="1:29" ht="47" customHeight="1" x14ac:dyDescent="0.35">
      <c r="B44" s="28"/>
      <c r="C44" s="28"/>
      <c r="I44" s="28"/>
      <c r="J44" s="28"/>
      <c r="K44" s="28"/>
      <c r="S44">
        <v>43</v>
      </c>
      <c r="T44" s="39">
        <f t="shared" si="3"/>
        <v>136.46636118571269</v>
      </c>
      <c r="U44" s="40">
        <f>F26</f>
        <v>0.04</v>
      </c>
      <c r="V44">
        <f>F10</f>
        <v>10</v>
      </c>
      <c r="W44" s="41" t="b">
        <f t="shared" si="0"/>
        <v>0</v>
      </c>
      <c r="Y44">
        <v>43</v>
      </c>
      <c r="Z44" s="39">
        <f t="shared" si="4"/>
        <v>105.07456430414662</v>
      </c>
      <c r="AA44" s="40">
        <f>K31</f>
        <v>0</v>
      </c>
      <c r="AB44">
        <f>H10</f>
        <v>10</v>
      </c>
      <c r="AC44" s="41" t="b">
        <f t="shared" si="1"/>
        <v>0</v>
      </c>
    </row>
    <row r="45" spans="1:29" ht="47" customHeight="1" x14ac:dyDescent="0.35">
      <c r="B45" s="28"/>
      <c r="C45" s="28"/>
      <c r="I45" s="28"/>
      <c r="J45" s="28"/>
      <c r="K45" s="28"/>
      <c r="L45" s="2"/>
      <c r="S45">
        <v>44</v>
      </c>
      <c r="T45" s="39">
        <f t="shared" si="3"/>
        <v>141.92501563314119</v>
      </c>
      <c r="U45" s="40">
        <f>F26</f>
        <v>0.04</v>
      </c>
      <c r="V45">
        <f>F10</f>
        <v>10</v>
      </c>
      <c r="W45" s="41" t="b">
        <f t="shared" si="0"/>
        <v>0</v>
      </c>
      <c r="Y45">
        <v>44</v>
      </c>
      <c r="Z45" s="39">
        <f t="shared" si="4"/>
        <v>105.07456430414662</v>
      </c>
      <c r="AA45" s="40">
        <f>K31</f>
        <v>0</v>
      </c>
      <c r="AB45">
        <f>H10</f>
        <v>10</v>
      </c>
      <c r="AC45" s="41" t="b">
        <f t="shared" si="1"/>
        <v>0</v>
      </c>
    </row>
    <row r="46" spans="1:29" ht="27" customHeight="1" x14ac:dyDescent="0.35">
      <c r="B46" s="28"/>
      <c r="C46" s="28"/>
      <c r="I46" s="28"/>
      <c r="J46" s="28"/>
      <c r="K46" s="28"/>
      <c r="S46">
        <v>45</v>
      </c>
      <c r="T46" s="39">
        <f t="shared" si="3"/>
        <v>147.60201625846685</v>
      </c>
      <c r="U46" s="40">
        <f>F26</f>
        <v>0.04</v>
      </c>
      <c r="V46">
        <f>F10</f>
        <v>10</v>
      </c>
      <c r="W46" s="41" t="b">
        <f t="shared" si="0"/>
        <v>0</v>
      </c>
      <c r="Y46">
        <v>45</v>
      </c>
      <c r="Z46" s="39">
        <f t="shared" si="4"/>
        <v>105.07456430414662</v>
      </c>
      <c r="AA46" s="40">
        <f>K31</f>
        <v>0</v>
      </c>
      <c r="AB46">
        <f>H10</f>
        <v>10</v>
      </c>
      <c r="AC46" s="41" t="b">
        <f t="shared" si="1"/>
        <v>0</v>
      </c>
    </row>
    <row r="47" spans="1:29" ht="26.5" customHeight="1" x14ac:dyDescent="0.35">
      <c r="B47" s="28"/>
      <c r="C47" s="28"/>
      <c r="I47" s="28"/>
      <c r="J47" s="28"/>
      <c r="K47" s="28"/>
    </row>
    <row r="48" spans="1:29" x14ac:dyDescent="0.35">
      <c r="L48" s="28"/>
    </row>
    <row r="49" spans="12:12" x14ac:dyDescent="0.35">
      <c r="L49" s="28"/>
    </row>
    <row r="50" spans="12:12" x14ac:dyDescent="0.35">
      <c r="L50" s="28"/>
    </row>
    <row r="51" spans="12:12" x14ac:dyDescent="0.35">
      <c r="L51" s="28"/>
    </row>
    <row r="52" spans="12:12" x14ac:dyDescent="0.35">
      <c r="L52" s="28"/>
    </row>
    <row r="53" spans="12:12" x14ac:dyDescent="0.35">
      <c r="L53" s="28"/>
    </row>
    <row r="54" spans="12:12" x14ac:dyDescent="0.35">
      <c r="L54" s="28"/>
    </row>
  </sheetData>
  <sheetProtection algorithmName="SHA-1" hashValue="1omZ34floOB82rQOhOvJbsc6h68=" saltValue="Xc5uEojJvtDmHfYUvbvk3Q==" spinCount="100000" sheet="1" objects="1" scenarios="1"/>
  <mergeCells count="16">
    <mergeCell ref="C40:J40"/>
    <mergeCell ref="B3:B40"/>
    <mergeCell ref="D3:J3"/>
    <mergeCell ref="K3:K40"/>
    <mergeCell ref="C7:J7"/>
    <mergeCell ref="C8:C12"/>
    <mergeCell ref="D8:J8"/>
    <mergeCell ref="I9:I11"/>
    <mergeCell ref="D12:I12"/>
    <mergeCell ref="C13:J13"/>
    <mergeCell ref="D14:J14"/>
    <mergeCell ref="C18:J18"/>
    <mergeCell ref="C31:J31"/>
    <mergeCell ref="C34:J34"/>
    <mergeCell ref="I35:I38"/>
    <mergeCell ref="C39:I39"/>
  </mergeCell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topLeftCell="A2" zoomScale="60" zoomScaleNormal="85" zoomScalePageLayoutView="50" workbookViewId="0">
      <selection activeCell="F10" sqref="F10"/>
    </sheetView>
  </sheetViews>
  <sheetFormatPr defaultRowHeight="14.5" x14ac:dyDescent="0.35"/>
  <cols>
    <col min="2" max="2" width="8.81640625" customWidth="1"/>
    <col min="3" max="3" width="4.6328125" customWidth="1"/>
    <col min="4" max="4" width="36.90625" customWidth="1"/>
    <col min="5" max="5" width="8.36328125" customWidth="1"/>
    <col min="6" max="6" width="18.1796875" customWidth="1"/>
    <col min="7" max="7" width="9.81640625" customWidth="1"/>
    <col min="8" max="8" width="18.1796875" customWidth="1"/>
    <col min="9" max="9" width="9.81640625" customWidth="1"/>
    <col min="10" max="10" width="4.6328125" customWidth="1"/>
    <col min="14" max="15" width="13.1796875" customWidth="1"/>
    <col min="16" max="18" width="20" hidden="1" customWidth="1"/>
    <col min="19" max="19" width="8.81640625" hidden="1" customWidth="1"/>
    <col min="20" max="20" width="15.81640625" hidden="1" customWidth="1"/>
    <col min="21" max="22" width="8.81640625" hidden="1" customWidth="1"/>
    <col min="23" max="23" width="9.81640625" hidden="1" customWidth="1"/>
    <col min="24" max="25" width="8.90625" hidden="1" customWidth="1"/>
    <col min="26" max="26" width="19.08984375" hidden="1" customWidth="1"/>
    <col min="27" max="29" width="8.90625" hidden="1" customWidth="1"/>
    <col min="30" max="31" width="8.90625" customWidth="1"/>
  </cols>
  <sheetData>
    <row r="1" spans="2:29" ht="37.5" customHeight="1" x14ac:dyDescent="0.35"/>
    <row r="2" spans="2:29" ht="32.5" customHeight="1" thickBot="1" x14ac:dyDescent="0.4">
      <c r="S2">
        <v>1</v>
      </c>
      <c r="T2" s="39">
        <f>F28</f>
        <v>21.900000000000002</v>
      </c>
      <c r="U2" s="40">
        <f>F26</f>
        <v>0.04</v>
      </c>
      <c r="V2">
        <f>F10</f>
        <v>10</v>
      </c>
      <c r="W2" s="41">
        <f>IF(V2&gt;=S2,T2)</f>
        <v>21.900000000000002</v>
      </c>
      <c r="Y2">
        <v>1</v>
      </c>
      <c r="Z2" s="39">
        <f>H28</f>
        <v>35.040000000000006</v>
      </c>
      <c r="AA2" s="40">
        <f>H26</f>
        <v>0.04</v>
      </c>
      <c r="AB2">
        <f>H10</f>
        <v>10</v>
      </c>
      <c r="AC2" s="41">
        <f>IF(AB2&gt;=Y2,Z2)</f>
        <v>35.040000000000006</v>
      </c>
    </row>
    <row r="3" spans="2:29" ht="72" customHeight="1" thickBot="1" x14ac:dyDescent="0.4">
      <c r="B3" s="81"/>
      <c r="C3" s="30"/>
      <c r="D3" s="84" t="s">
        <v>3</v>
      </c>
      <c r="E3" s="84"/>
      <c r="F3" s="84"/>
      <c r="G3" s="84"/>
      <c r="H3" s="84"/>
      <c r="I3" s="84"/>
      <c r="J3" s="84"/>
      <c r="K3" s="85"/>
      <c r="S3">
        <v>2</v>
      </c>
      <c r="T3" s="39">
        <f>F28+(F28*U3)</f>
        <v>22.776000000000003</v>
      </c>
      <c r="U3" s="40">
        <f>F26</f>
        <v>0.04</v>
      </c>
      <c r="V3">
        <f>F10</f>
        <v>10</v>
      </c>
      <c r="W3" s="41">
        <f t="shared" ref="W3:W46" si="0">IF(V3&gt;=S3,T3)</f>
        <v>22.776000000000003</v>
      </c>
      <c r="Y3">
        <v>2</v>
      </c>
      <c r="Z3" s="39">
        <f>H28+(H28*AA3)</f>
        <v>36.441600000000008</v>
      </c>
      <c r="AA3" s="40">
        <f>H26</f>
        <v>0.04</v>
      </c>
      <c r="AB3">
        <f>H10</f>
        <v>10</v>
      </c>
      <c r="AC3" s="41">
        <f t="shared" ref="AC3:AC46" si="1">IF(AB3&gt;=Y3,Z3)</f>
        <v>36.441600000000008</v>
      </c>
    </row>
    <row r="4" spans="2:29" ht="22.5" customHeight="1" thickBot="1" x14ac:dyDescent="0.4">
      <c r="B4" s="82"/>
      <c r="C4" s="8"/>
      <c r="D4" s="16"/>
      <c r="E4" s="16"/>
      <c r="F4" s="16"/>
      <c r="G4" s="16"/>
      <c r="H4" s="16"/>
      <c r="I4" s="16"/>
      <c r="J4" s="4"/>
      <c r="K4" s="86"/>
      <c r="S4">
        <v>3</v>
      </c>
      <c r="T4" s="39">
        <f>T3+(T3*U4)</f>
        <v>23.687040000000003</v>
      </c>
      <c r="U4" s="40">
        <f>F26</f>
        <v>0.04</v>
      </c>
      <c r="V4">
        <f>F10</f>
        <v>10</v>
      </c>
      <c r="W4" s="41">
        <f t="shared" si="0"/>
        <v>23.687040000000003</v>
      </c>
      <c r="Y4">
        <v>3</v>
      </c>
      <c r="Z4" s="39">
        <f t="shared" ref="Z4:Z24" si="2">Z3+(Z3*AA4)</f>
        <v>37.899264000000009</v>
      </c>
      <c r="AA4" s="40">
        <f>H26</f>
        <v>0.04</v>
      </c>
      <c r="AB4">
        <f>H10</f>
        <v>10</v>
      </c>
      <c r="AC4" s="41">
        <f t="shared" si="1"/>
        <v>37.899264000000009</v>
      </c>
    </row>
    <row r="5" spans="2:29" ht="47" customHeight="1" thickBot="1" x14ac:dyDescent="0.4">
      <c r="B5" s="82"/>
      <c r="C5" s="21"/>
      <c r="D5" s="33" t="s">
        <v>2</v>
      </c>
      <c r="E5" s="22"/>
      <c r="F5" s="55" t="s">
        <v>0</v>
      </c>
      <c r="G5" s="14"/>
      <c r="H5" s="55" t="s">
        <v>1</v>
      </c>
      <c r="I5" s="14"/>
      <c r="J5" s="17"/>
      <c r="K5" s="86"/>
      <c r="S5">
        <v>4</v>
      </c>
      <c r="T5" s="39">
        <f>T4+(T4*U5)</f>
        <v>24.634521600000003</v>
      </c>
      <c r="U5" s="40">
        <f>F26</f>
        <v>0.04</v>
      </c>
      <c r="V5">
        <f>F10</f>
        <v>10</v>
      </c>
      <c r="W5" s="41">
        <f t="shared" si="0"/>
        <v>24.634521600000003</v>
      </c>
      <c r="Y5">
        <v>4</v>
      </c>
      <c r="Z5" s="39">
        <f t="shared" si="2"/>
        <v>39.415234560000009</v>
      </c>
      <c r="AA5" s="40">
        <f>H26</f>
        <v>0.04</v>
      </c>
      <c r="AB5">
        <f>H10</f>
        <v>10</v>
      </c>
      <c r="AC5" s="41">
        <f t="shared" si="1"/>
        <v>39.415234560000009</v>
      </c>
    </row>
    <row r="6" spans="2:29" ht="20.5" customHeight="1" thickBot="1" x14ac:dyDescent="0.4">
      <c r="B6" s="82"/>
      <c r="C6" s="9"/>
      <c r="D6" s="32"/>
      <c r="E6" s="23"/>
      <c r="F6" s="26"/>
      <c r="G6" s="24"/>
      <c r="H6" s="26"/>
      <c r="I6" s="24"/>
      <c r="J6" s="25"/>
      <c r="K6" s="86"/>
      <c r="S6">
        <v>5</v>
      </c>
      <c r="T6" s="39">
        <f t="shared" ref="T6:T46" si="3">T5+(T5*U6)</f>
        <v>25.619902464000003</v>
      </c>
      <c r="U6" s="40">
        <f>F26</f>
        <v>0.04</v>
      </c>
      <c r="V6">
        <f>F10</f>
        <v>10</v>
      </c>
      <c r="W6" s="41">
        <f t="shared" si="0"/>
        <v>25.619902464000003</v>
      </c>
      <c r="Y6">
        <v>5</v>
      </c>
      <c r="Z6" s="39">
        <f t="shared" si="2"/>
        <v>40.99184394240001</v>
      </c>
      <c r="AA6" s="40">
        <f>H26</f>
        <v>0.04</v>
      </c>
      <c r="AB6">
        <f>H10</f>
        <v>10</v>
      </c>
      <c r="AC6" s="41">
        <f t="shared" si="1"/>
        <v>40.99184394240001</v>
      </c>
    </row>
    <row r="7" spans="2:29" ht="27" customHeight="1" thickBot="1" x14ac:dyDescent="0.4">
      <c r="B7" s="82"/>
      <c r="C7" s="80"/>
      <c r="D7" s="80"/>
      <c r="E7" s="80"/>
      <c r="F7" s="80"/>
      <c r="G7" s="80"/>
      <c r="H7" s="80"/>
      <c r="I7" s="80"/>
      <c r="J7" s="80"/>
      <c r="K7" s="86"/>
      <c r="S7">
        <v>6</v>
      </c>
      <c r="T7" s="39">
        <f t="shared" si="3"/>
        <v>26.644698562560002</v>
      </c>
      <c r="U7" s="40">
        <f>F26</f>
        <v>0.04</v>
      </c>
      <c r="V7">
        <f>F10</f>
        <v>10</v>
      </c>
      <c r="W7" s="41">
        <f t="shared" si="0"/>
        <v>26.644698562560002</v>
      </c>
      <c r="Y7">
        <v>6</v>
      </c>
      <c r="Z7" s="39">
        <f t="shared" si="2"/>
        <v>42.631517700096012</v>
      </c>
      <c r="AA7" s="40">
        <f>H26</f>
        <v>0.04</v>
      </c>
      <c r="AB7">
        <f>H10</f>
        <v>10</v>
      </c>
      <c r="AC7" s="41">
        <f t="shared" si="1"/>
        <v>42.631517700096012</v>
      </c>
    </row>
    <row r="8" spans="2:29" ht="47" customHeight="1" x14ac:dyDescent="0.35">
      <c r="B8" s="82"/>
      <c r="C8" s="88"/>
      <c r="D8" s="91" t="s">
        <v>6</v>
      </c>
      <c r="E8" s="91"/>
      <c r="F8" s="91"/>
      <c r="G8" s="91"/>
      <c r="H8" s="91"/>
      <c r="I8" s="91"/>
      <c r="J8" s="92"/>
      <c r="K8" s="86"/>
      <c r="S8">
        <v>7</v>
      </c>
      <c r="T8" s="39">
        <f t="shared" si="3"/>
        <v>27.710486505062402</v>
      </c>
      <c r="U8" s="40">
        <f>F26</f>
        <v>0.04</v>
      </c>
      <c r="V8">
        <f>F10</f>
        <v>10</v>
      </c>
      <c r="W8" s="41">
        <f t="shared" si="0"/>
        <v>27.710486505062402</v>
      </c>
      <c r="Y8">
        <v>7</v>
      </c>
      <c r="Z8" s="39">
        <f t="shared" si="2"/>
        <v>44.336778408099853</v>
      </c>
      <c r="AA8" s="40">
        <f>H26</f>
        <v>0.04</v>
      </c>
      <c r="AB8">
        <f>H10</f>
        <v>10</v>
      </c>
      <c r="AC8" s="41">
        <f t="shared" si="1"/>
        <v>44.336778408099853</v>
      </c>
    </row>
    <row r="9" spans="2:29" ht="37" customHeight="1" x14ac:dyDescent="0.35">
      <c r="B9" s="82"/>
      <c r="C9" s="89"/>
      <c r="D9" s="31"/>
      <c r="E9" s="22"/>
      <c r="F9" s="14"/>
      <c r="G9" s="14"/>
      <c r="H9" s="14"/>
      <c r="I9" s="93"/>
      <c r="J9" s="17"/>
      <c r="K9" s="86"/>
      <c r="S9">
        <v>8</v>
      </c>
      <c r="T9" s="39">
        <f t="shared" si="3"/>
        <v>28.818905965264896</v>
      </c>
      <c r="U9" s="40">
        <f>F26</f>
        <v>0.04</v>
      </c>
      <c r="V9">
        <f>F10</f>
        <v>10</v>
      </c>
      <c r="W9" s="41">
        <f t="shared" si="0"/>
        <v>28.818905965264896</v>
      </c>
      <c r="Y9">
        <v>8</v>
      </c>
      <c r="Z9" s="39">
        <f t="shared" si="2"/>
        <v>46.110249544423844</v>
      </c>
      <c r="AA9" s="40">
        <f>H26</f>
        <v>0.04</v>
      </c>
      <c r="AB9">
        <f>H10</f>
        <v>10</v>
      </c>
      <c r="AC9" s="41">
        <f t="shared" si="1"/>
        <v>46.110249544423844</v>
      </c>
    </row>
    <row r="10" spans="2:29" ht="47" customHeight="1" x14ac:dyDescent="0.35">
      <c r="B10" s="82"/>
      <c r="C10" s="89"/>
      <c r="D10" s="19" t="s">
        <v>13</v>
      </c>
      <c r="E10" s="22"/>
      <c r="F10" s="54">
        <v>10</v>
      </c>
      <c r="G10" s="14"/>
      <c r="H10" s="66">
        <f>F10</f>
        <v>10</v>
      </c>
      <c r="I10" s="93"/>
      <c r="J10" s="17"/>
      <c r="K10" s="86"/>
      <c r="S10">
        <v>9</v>
      </c>
      <c r="T10" s="39">
        <f t="shared" si="3"/>
        <v>29.971662203875493</v>
      </c>
      <c r="U10" s="40">
        <f>F26</f>
        <v>0.04</v>
      </c>
      <c r="V10">
        <f>F10</f>
        <v>10</v>
      </c>
      <c r="W10" s="41">
        <f t="shared" si="0"/>
        <v>29.971662203875493</v>
      </c>
      <c r="Y10">
        <v>9</v>
      </c>
      <c r="Z10" s="39">
        <f t="shared" si="2"/>
        <v>47.9546595262008</v>
      </c>
      <c r="AA10" s="40">
        <f>H26</f>
        <v>0.04</v>
      </c>
      <c r="AB10">
        <f>H10</f>
        <v>10</v>
      </c>
      <c r="AC10" s="41">
        <f t="shared" si="1"/>
        <v>47.9546595262008</v>
      </c>
    </row>
    <row r="11" spans="2:29" ht="47" customHeight="1" x14ac:dyDescent="0.35">
      <c r="B11" s="82"/>
      <c r="C11" s="89"/>
      <c r="D11" s="19" t="s">
        <v>14</v>
      </c>
      <c r="E11" s="22"/>
      <c r="F11" s="54">
        <v>50</v>
      </c>
      <c r="G11" s="14"/>
      <c r="H11" s="66">
        <f>F11</f>
        <v>50</v>
      </c>
      <c r="I11" s="93"/>
      <c r="J11" s="17"/>
      <c r="K11" s="86"/>
      <c r="S11">
        <v>10</v>
      </c>
      <c r="T11" s="39">
        <f t="shared" si="3"/>
        <v>31.170528692030512</v>
      </c>
      <c r="U11" s="40">
        <f>F26</f>
        <v>0.04</v>
      </c>
      <c r="V11">
        <f>F10</f>
        <v>10</v>
      </c>
      <c r="W11" s="41">
        <f t="shared" si="0"/>
        <v>31.170528692030512</v>
      </c>
      <c r="Y11">
        <v>10</v>
      </c>
      <c r="Z11" s="39">
        <f t="shared" si="2"/>
        <v>49.872845907248831</v>
      </c>
      <c r="AA11" s="40">
        <f>H26</f>
        <v>0.04</v>
      </c>
      <c r="AB11">
        <f>H10</f>
        <v>10</v>
      </c>
      <c r="AC11" s="41">
        <f t="shared" si="1"/>
        <v>49.872845907248831</v>
      </c>
    </row>
    <row r="12" spans="2:29" ht="47" customHeight="1" thickBot="1" x14ac:dyDescent="0.4">
      <c r="B12" s="82"/>
      <c r="C12" s="90"/>
      <c r="D12" s="94"/>
      <c r="E12" s="94"/>
      <c r="F12" s="94"/>
      <c r="G12" s="94"/>
      <c r="H12" s="94"/>
      <c r="I12" s="94"/>
      <c r="J12" s="25"/>
      <c r="K12" s="86"/>
      <c r="S12">
        <v>11</v>
      </c>
      <c r="T12" s="39">
        <f t="shared" si="3"/>
        <v>32.417349839711733</v>
      </c>
      <c r="U12" s="40">
        <f>F26</f>
        <v>0.04</v>
      </c>
      <c r="V12">
        <f>F10</f>
        <v>10</v>
      </c>
      <c r="W12" s="41" t="b">
        <f t="shared" si="0"/>
        <v>0</v>
      </c>
      <c r="Y12">
        <v>11</v>
      </c>
      <c r="Z12" s="39">
        <f t="shared" si="2"/>
        <v>51.867759743538784</v>
      </c>
      <c r="AA12" s="40">
        <f>H26</f>
        <v>0.04</v>
      </c>
      <c r="AB12">
        <f>H10</f>
        <v>10</v>
      </c>
      <c r="AC12" s="41" t="b">
        <f t="shared" si="1"/>
        <v>0</v>
      </c>
    </row>
    <row r="13" spans="2:29" ht="20" customHeight="1" thickBot="1" x14ac:dyDescent="0.4">
      <c r="B13" s="82"/>
      <c r="C13" s="80"/>
      <c r="D13" s="80"/>
      <c r="E13" s="80"/>
      <c r="F13" s="80"/>
      <c r="G13" s="80"/>
      <c r="H13" s="80"/>
      <c r="I13" s="80"/>
      <c r="J13" s="80"/>
      <c r="K13" s="86"/>
      <c r="S13">
        <v>12</v>
      </c>
      <c r="T13" s="39">
        <f t="shared" si="3"/>
        <v>33.714043833300202</v>
      </c>
      <c r="U13" s="40">
        <f>F26</f>
        <v>0.04</v>
      </c>
      <c r="V13">
        <f>F10</f>
        <v>10</v>
      </c>
      <c r="W13" s="41" t="b">
        <f t="shared" si="0"/>
        <v>0</v>
      </c>
      <c r="Y13">
        <v>12</v>
      </c>
      <c r="Z13" s="39">
        <f t="shared" si="2"/>
        <v>53.942470133280338</v>
      </c>
      <c r="AA13" s="40">
        <f>H26</f>
        <v>0.04</v>
      </c>
      <c r="AB13">
        <f>H10</f>
        <v>10</v>
      </c>
      <c r="AC13" s="41" t="b">
        <f t="shared" si="1"/>
        <v>0</v>
      </c>
    </row>
    <row r="14" spans="2:29" ht="47" customHeight="1" x14ac:dyDescent="0.35">
      <c r="B14" s="82"/>
      <c r="C14" s="8"/>
      <c r="D14" s="95" t="s">
        <v>5</v>
      </c>
      <c r="E14" s="95"/>
      <c r="F14" s="95"/>
      <c r="G14" s="95"/>
      <c r="H14" s="95"/>
      <c r="I14" s="95"/>
      <c r="J14" s="96"/>
      <c r="K14" s="86"/>
      <c r="S14">
        <v>13</v>
      </c>
      <c r="T14" s="39">
        <f t="shared" si="3"/>
        <v>35.062605586632209</v>
      </c>
      <c r="U14" s="40">
        <f>F26</f>
        <v>0.04</v>
      </c>
      <c r="V14">
        <f>F10</f>
        <v>10</v>
      </c>
      <c r="W14" s="41" t="b">
        <f t="shared" si="0"/>
        <v>0</v>
      </c>
      <c r="Y14">
        <v>13</v>
      </c>
      <c r="Z14" s="39">
        <f t="shared" si="2"/>
        <v>56.100168938611553</v>
      </c>
      <c r="AA14" s="40">
        <f>H26</f>
        <v>0.04</v>
      </c>
      <c r="AB14">
        <f>H10</f>
        <v>10</v>
      </c>
      <c r="AC14" s="41" t="b">
        <f t="shared" si="1"/>
        <v>0</v>
      </c>
    </row>
    <row r="15" spans="2:29" ht="47" customHeight="1" x14ac:dyDescent="0.35">
      <c r="B15" s="82"/>
      <c r="C15" s="21"/>
      <c r="D15" s="19" t="s">
        <v>15</v>
      </c>
      <c r="E15" s="22"/>
      <c r="F15" s="53">
        <v>50</v>
      </c>
      <c r="G15" s="14"/>
      <c r="H15" s="53">
        <v>70</v>
      </c>
      <c r="I15" s="14"/>
      <c r="J15" s="17"/>
      <c r="K15" s="86"/>
      <c r="S15">
        <v>14</v>
      </c>
      <c r="T15" s="39">
        <f t="shared" si="3"/>
        <v>36.465109810097495</v>
      </c>
      <c r="U15" s="40">
        <f>F26</f>
        <v>0.04</v>
      </c>
      <c r="V15">
        <f>F10</f>
        <v>10</v>
      </c>
      <c r="W15" s="41" t="b">
        <f t="shared" si="0"/>
        <v>0</v>
      </c>
      <c r="Y15">
        <v>14</v>
      </c>
      <c r="Z15" s="39">
        <f t="shared" si="2"/>
        <v>58.344175696156015</v>
      </c>
      <c r="AA15" s="40">
        <f>H26</f>
        <v>0.04</v>
      </c>
      <c r="AB15">
        <f>H10</f>
        <v>10</v>
      </c>
      <c r="AC15" s="41" t="b">
        <f t="shared" si="1"/>
        <v>0</v>
      </c>
    </row>
    <row r="16" spans="2:29" ht="47" customHeight="1" x14ac:dyDescent="0.35">
      <c r="B16" s="82"/>
      <c r="C16" s="21"/>
      <c r="D16" s="19" t="s">
        <v>16</v>
      </c>
      <c r="E16" s="22"/>
      <c r="F16" s="53">
        <v>100</v>
      </c>
      <c r="G16" s="14"/>
      <c r="H16" s="53">
        <v>80</v>
      </c>
      <c r="I16" s="14"/>
      <c r="J16" s="17"/>
      <c r="K16" s="86"/>
      <c r="S16">
        <v>15</v>
      </c>
      <c r="T16" s="39">
        <f t="shared" si="3"/>
        <v>37.923714202501394</v>
      </c>
      <c r="U16" s="40">
        <f>F26</f>
        <v>0.04</v>
      </c>
      <c r="V16">
        <f>F10</f>
        <v>10</v>
      </c>
      <c r="W16" s="41" t="b">
        <f t="shared" si="0"/>
        <v>0</v>
      </c>
      <c r="Y16">
        <v>15</v>
      </c>
      <c r="Z16" s="39">
        <f t="shared" si="2"/>
        <v>60.677942724002257</v>
      </c>
      <c r="AA16" s="40">
        <f>H26</f>
        <v>0.04</v>
      </c>
      <c r="AB16">
        <f>H10</f>
        <v>10</v>
      </c>
      <c r="AC16" s="41" t="b">
        <f t="shared" si="1"/>
        <v>0</v>
      </c>
    </row>
    <row r="17" spans="2:29" ht="20.5" customHeight="1" thickBot="1" x14ac:dyDescent="0.4">
      <c r="B17" s="82"/>
      <c r="C17" s="9"/>
      <c r="D17" s="15"/>
      <c r="E17" s="15"/>
      <c r="F17" s="15"/>
      <c r="G17" s="15"/>
      <c r="H17" s="15"/>
      <c r="I17" s="15"/>
      <c r="J17" s="25"/>
      <c r="K17" s="86"/>
      <c r="S17">
        <v>16</v>
      </c>
      <c r="T17" s="39">
        <f t="shared" si="3"/>
        <v>39.440662770601449</v>
      </c>
      <c r="U17" s="40">
        <f>F26</f>
        <v>0.04</v>
      </c>
      <c r="V17">
        <f>F10</f>
        <v>10</v>
      </c>
      <c r="W17" s="41" t="b">
        <f t="shared" si="0"/>
        <v>0</v>
      </c>
      <c r="Y17">
        <v>16</v>
      </c>
      <c r="Z17" s="39">
        <f t="shared" si="2"/>
        <v>63.105060432962347</v>
      </c>
      <c r="AA17" s="40">
        <f>H26</f>
        <v>0.04</v>
      </c>
      <c r="AB17">
        <f>H10</f>
        <v>10</v>
      </c>
      <c r="AC17" s="41" t="b">
        <f t="shared" si="1"/>
        <v>0</v>
      </c>
    </row>
    <row r="18" spans="2:29" ht="23" customHeight="1" thickBot="1" x14ac:dyDescent="0.4">
      <c r="B18" s="82"/>
      <c r="C18" s="80"/>
      <c r="D18" s="80"/>
      <c r="E18" s="80"/>
      <c r="F18" s="80"/>
      <c r="G18" s="80"/>
      <c r="H18" s="80"/>
      <c r="I18" s="80"/>
      <c r="J18" s="80"/>
      <c r="K18" s="86"/>
      <c r="S18">
        <v>17</v>
      </c>
      <c r="T18" s="39">
        <f t="shared" si="3"/>
        <v>41.01828928142551</v>
      </c>
      <c r="U18" s="40">
        <f>F26</f>
        <v>0.04</v>
      </c>
      <c r="V18">
        <f>F10</f>
        <v>10</v>
      </c>
      <c r="W18" s="41" t="b">
        <f t="shared" si="0"/>
        <v>0</v>
      </c>
      <c r="Y18">
        <v>17</v>
      </c>
      <c r="Z18" s="39">
        <f t="shared" si="2"/>
        <v>65.629262850280838</v>
      </c>
      <c r="AA18" s="40">
        <f>H26</f>
        <v>0.04</v>
      </c>
      <c r="AB18">
        <f>H10</f>
        <v>10</v>
      </c>
      <c r="AC18" s="41" t="b">
        <f t="shared" si="1"/>
        <v>0</v>
      </c>
    </row>
    <row r="19" spans="2:29" ht="17" customHeight="1" x14ac:dyDescent="0.35">
      <c r="B19" s="82"/>
      <c r="C19" s="44"/>
      <c r="D19" s="10"/>
      <c r="E19" s="10"/>
      <c r="F19" s="10"/>
      <c r="G19" s="10"/>
      <c r="H19" s="10"/>
      <c r="I19" s="10"/>
      <c r="J19" s="11"/>
      <c r="K19" s="86"/>
      <c r="S19">
        <v>18</v>
      </c>
      <c r="T19" s="39">
        <f t="shared" si="3"/>
        <v>42.659020852682531</v>
      </c>
      <c r="U19" s="40">
        <f>F26</f>
        <v>0.04</v>
      </c>
      <c r="V19">
        <f>F10</f>
        <v>10</v>
      </c>
      <c r="W19" s="41" t="b">
        <f t="shared" si="0"/>
        <v>0</v>
      </c>
      <c r="Y19">
        <v>18</v>
      </c>
      <c r="Z19" s="39">
        <f t="shared" si="2"/>
        <v>68.254433364292069</v>
      </c>
      <c r="AA19" s="40">
        <f>H26</f>
        <v>0.04</v>
      </c>
      <c r="AB19">
        <f>H10</f>
        <v>10</v>
      </c>
      <c r="AC19" s="41" t="b">
        <f t="shared" si="1"/>
        <v>0</v>
      </c>
    </row>
    <row r="20" spans="2:29" ht="36.5" customHeight="1" x14ac:dyDescent="0.35">
      <c r="B20" s="82"/>
      <c r="C20" s="45"/>
      <c r="D20" s="47" t="s">
        <v>4</v>
      </c>
      <c r="E20" s="47"/>
      <c r="F20" s="47"/>
      <c r="G20" s="47"/>
      <c r="H20" s="47"/>
      <c r="I20" s="47"/>
      <c r="J20" s="48"/>
      <c r="K20" s="86"/>
      <c r="S20">
        <v>19</v>
      </c>
      <c r="T20" s="39">
        <f t="shared" si="3"/>
        <v>44.365381686789831</v>
      </c>
      <c r="U20" s="40">
        <f>F26</f>
        <v>0.04</v>
      </c>
      <c r="V20">
        <f>F10</f>
        <v>10</v>
      </c>
      <c r="W20" s="41" t="b">
        <f t="shared" si="0"/>
        <v>0</v>
      </c>
      <c r="Y20">
        <v>19</v>
      </c>
      <c r="Z20" s="39">
        <f t="shared" si="2"/>
        <v>70.984610698863747</v>
      </c>
      <c r="AA20" s="40">
        <f>H26</f>
        <v>0.04</v>
      </c>
      <c r="AB20">
        <f>H10</f>
        <v>10</v>
      </c>
      <c r="AC20" s="41" t="b">
        <f t="shared" si="1"/>
        <v>0</v>
      </c>
    </row>
    <row r="21" spans="2:29" ht="27.5" customHeight="1" thickBot="1" x14ac:dyDescent="0.4">
      <c r="B21" s="82"/>
      <c r="C21" s="45"/>
      <c r="D21" s="34" t="s">
        <v>11</v>
      </c>
      <c r="E21" s="12"/>
      <c r="F21" s="12"/>
      <c r="G21" s="12"/>
      <c r="H21" s="12"/>
      <c r="I21" s="12"/>
      <c r="J21" s="27"/>
      <c r="K21" s="86"/>
      <c r="S21">
        <v>20</v>
      </c>
      <c r="T21" s="39">
        <f t="shared" si="3"/>
        <v>46.139996954261427</v>
      </c>
      <c r="U21" s="40">
        <f>F26</f>
        <v>0.04</v>
      </c>
      <c r="V21">
        <f>F10</f>
        <v>10</v>
      </c>
      <c r="W21" s="41" t="b">
        <f t="shared" si="0"/>
        <v>0</v>
      </c>
      <c r="Y21">
        <v>20</v>
      </c>
      <c r="Z21" s="39">
        <f t="shared" si="2"/>
        <v>73.823995126818303</v>
      </c>
      <c r="AA21" s="40">
        <f>H26</f>
        <v>0.04</v>
      </c>
      <c r="AB21">
        <f>H10</f>
        <v>10</v>
      </c>
      <c r="AC21" s="41" t="b">
        <f t="shared" si="1"/>
        <v>0</v>
      </c>
    </row>
    <row r="22" spans="2:29" ht="47" customHeight="1" thickBot="1" x14ac:dyDescent="0.4">
      <c r="B22" s="82"/>
      <c r="C22" s="45"/>
      <c r="D22" s="78" t="s">
        <v>22</v>
      </c>
      <c r="E22" s="1"/>
      <c r="F22" s="49">
        <v>50</v>
      </c>
      <c r="G22" s="20"/>
      <c r="H22" s="49">
        <v>80</v>
      </c>
      <c r="I22" s="14"/>
      <c r="J22" s="13"/>
      <c r="K22" s="86"/>
      <c r="P22" s="42">
        <f>F22/1000</f>
        <v>0.05</v>
      </c>
      <c r="Q22" s="42">
        <f>H22/1000</f>
        <v>0.08</v>
      </c>
      <c r="R22" s="42"/>
      <c r="S22">
        <v>21</v>
      </c>
      <c r="T22" s="39">
        <f t="shared" si="3"/>
        <v>47.985596832431881</v>
      </c>
      <c r="U22" s="40">
        <f>F26</f>
        <v>0.04</v>
      </c>
      <c r="V22">
        <f>F10</f>
        <v>10</v>
      </c>
      <c r="W22" s="41" t="b">
        <f t="shared" si="0"/>
        <v>0</v>
      </c>
      <c r="Y22">
        <v>21</v>
      </c>
      <c r="Z22" s="39">
        <f t="shared" si="2"/>
        <v>76.776954931891041</v>
      </c>
      <c r="AA22" s="40">
        <f>H26</f>
        <v>0.04</v>
      </c>
      <c r="AB22">
        <f>H10</f>
        <v>10</v>
      </c>
      <c r="AC22" s="41" t="b">
        <f t="shared" si="1"/>
        <v>0</v>
      </c>
    </row>
    <row r="23" spans="2:29" ht="46.75" customHeight="1" x14ac:dyDescent="0.35">
      <c r="B23" s="82"/>
      <c r="C23" s="45"/>
      <c r="D23" s="19" t="s">
        <v>21</v>
      </c>
      <c r="E23" s="1"/>
      <c r="F23" s="49">
        <v>6</v>
      </c>
      <c r="G23" s="20"/>
      <c r="H23" s="67">
        <f>F23</f>
        <v>6</v>
      </c>
      <c r="I23" s="14"/>
      <c r="J23" s="5"/>
      <c r="K23" s="86"/>
      <c r="P23" s="42"/>
      <c r="Q23" s="42"/>
      <c r="R23" s="42"/>
      <c r="S23">
        <v>22</v>
      </c>
      <c r="T23" s="39">
        <f t="shared" si="3"/>
        <v>49.905020705729157</v>
      </c>
      <c r="U23" s="40">
        <f>F26</f>
        <v>0.04</v>
      </c>
      <c r="V23">
        <f>F10</f>
        <v>10</v>
      </c>
      <c r="W23" s="41" t="b">
        <f t="shared" si="0"/>
        <v>0</v>
      </c>
      <c r="Y23">
        <v>22</v>
      </c>
      <c r="Z23" s="39">
        <f t="shared" si="2"/>
        <v>79.84803312916668</v>
      </c>
      <c r="AA23" s="40">
        <f>H26</f>
        <v>0.04</v>
      </c>
      <c r="AB23">
        <f>H10</f>
        <v>10</v>
      </c>
      <c r="AC23" s="41" t="b">
        <f t="shared" si="1"/>
        <v>0</v>
      </c>
    </row>
    <row r="24" spans="2:29" ht="47" customHeight="1" x14ac:dyDescent="0.35">
      <c r="B24" s="82"/>
      <c r="C24" s="45"/>
      <c r="D24" s="19" t="s">
        <v>8</v>
      </c>
      <c r="E24" s="1"/>
      <c r="F24" s="50">
        <v>365</v>
      </c>
      <c r="G24" s="20"/>
      <c r="H24" s="68">
        <f>F24</f>
        <v>365</v>
      </c>
      <c r="I24" s="14"/>
      <c r="J24" s="5"/>
      <c r="K24" s="86"/>
      <c r="P24" s="42"/>
      <c r="Q24" s="42"/>
      <c r="R24" s="42"/>
      <c r="S24">
        <v>23</v>
      </c>
      <c r="T24" s="39">
        <f t="shared" si="3"/>
        <v>51.901221533958321</v>
      </c>
      <c r="U24" s="40">
        <f>F26</f>
        <v>0.04</v>
      </c>
      <c r="V24">
        <f>F10</f>
        <v>10</v>
      </c>
      <c r="W24" s="41" t="b">
        <f t="shared" si="0"/>
        <v>0</v>
      </c>
      <c r="Y24">
        <v>23</v>
      </c>
      <c r="Z24" s="39">
        <f t="shared" si="2"/>
        <v>83.04195445433335</v>
      </c>
      <c r="AA24" s="40">
        <f>H26</f>
        <v>0.04</v>
      </c>
      <c r="AB24">
        <f>H10</f>
        <v>10</v>
      </c>
      <c r="AC24" s="41" t="b">
        <f t="shared" si="1"/>
        <v>0</v>
      </c>
    </row>
    <row r="25" spans="2:29" ht="26" customHeight="1" x14ac:dyDescent="0.35">
      <c r="B25" s="82"/>
      <c r="C25" s="45"/>
      <c r="D25" s="78" t="s">
        <v>23</v>
      </c>
      <c r="E25" s="1"/>
      <c r="F25" s="51">
        <v>0.2</v>
      </c>
      <c r="G25" s="20"/>
      <c r="H25" s="69">
        <f>F25</f>
        <v>0.2</v>
      </c>
      <c r="I25" s="14"/>
      <c r="J25" s="5"/>
      <c r="K25" s="86"/>
      <c r="P25" s="42"/>
      <c r="Q25" s="42"/>
      <c r="R25" s="42"/>
      <c r="S25">
        <v>24</v>
      </c>
      <c r="T25" s="39">
        <f t="shared" si="3"/>
        <v>53.977270395316651</v>
      </c>
      <c r="U25" s="40">
        <f>F26</f>
        <v>0.04</v>
      </c>
      <c r="V25">
        <f>F10</f>
        <v>10</v>
      </c>
      <c r="W25" s="41" t="b">
        <f t="shared" si="0"/>
        <v>0</v>
      </c>
      <c r="Y25">
        <v>24</v>
      </c>
      <c r="Z25" s="39">
        <f t="shared" ref="Z25:Z34" si="4">Z24+(Z24*AA25)</f>
        <v>86.363632632506679</v>
      </c>
      <c r="AA25" s="40">
        <f>H26</f>
        <v>0.04</v>
      </c>
      <c r="AB25">
        <f>H10</f>
        <v>10</v>
      </c>
      <c r="AC25" s="41" t="b">
        <f t="shared" si="1"/>
        <v>0</v>
      </c>
    </row>
    <row r="26" spans="2:29" ht="47" customHeight="1" thickBot="1" x14ac:dyDescent="0.4">
      <c r="B26" s="82"/>
      <c r="C26" s="45"/>
      <c r="D26" s="19" t="s">
        <v>7</v>
      </c>
      <c r="E26" s="1"/>
      <c r="F26" s="52">
        <v>0.04</v>
      </c>
      <c r="G26" s="20"/>
      <c r="H26" s="70">
        <f>F26</f>
        <v>0.04</v>
      </c>
      <c r="I26" s="14"/>
      <c r="J26" s="5"/>
      <c r="K26" s="86"/>
      <c r="P26" s="42">
        <f>F23*F24</f>
        <v>2190</v>
      </c>
      <c r="Q26" s="42">
        <f>H23*H24</f>
        <v>2190</v>
      </c>
      <c r="R26" s="42"/>
      <c r="S26">
        <v>25</v>
      </c>
      <c r="T26" s="39">
        <f t="shared" si="3"/>
        <v>56.136361211129319</v>
      </c>
      <c r="U26" s="40">
        <f>F26</f>
        <v>0.04</v>
      </c>
      <c r="V26">
        <f>F10</f>
        <v>10</v>
      </c>
      <c r="W26" s="41" t="b">
        <f t="shared" si="0"/>
        <v>0</v>
      </c>
      <c r="Y26">
        <v>25</v>
      </c>
      <c r="Z26" s="39">
        <f t="shared" si="4"/>
        <v>89.818177937806951</v>
      </c>
      <c r="AA26" s="40">
        <f>H26</f>
        <v>0.04</v>
      </c>
      <c r="AB26">
        <f>H10</f>
        <v>10</v>
      </c>
      <c r="AC26" s="41" t="b">
        <f t="shared" si="1"/>
        <v>0</v>
      </c>
    </row>
    <row r="27" spans="2:29" ht="47" customHeight="1" thickBot="1" x14ac:dyDescent="0.4">
      <c r="B27" s="82"/>
      <c r="C27" s="45"/>
      <c r="D27" s="20"/>
      <c r="E27" s="20"/>
      <c r="F27" s="20"/>
      <c r="G27" s="62"/>
      <c r="H27" s="20"/>
      <c r="I27" s="14"/>
      <c r="J27" s="5"/>
      <c r="K27" s="86"/>
      <c r="P27" s="42"/>
      <c r="Q27" s="42"/>
      <c r="R27" s="42"/>
      <c r="S27">
        <v>26</v>
      </c>
      <c r="T27" s="39">
        <f t="shared" si="3"/>
        <v>58.381815659574492</v>
      </c>
      <c r="U27" s="40">
        <f>F26</f>
        <v>0.04</v>
      </c>
      <c r="V27">
        <f>F10</f>
        <v>10</v>
      </c>
      <c r="W27" s="41" t="b">
        <f t="shared" si="0"/>
        <v>0</v>
      </c>
      <c r="Y27">
        <v>26</v>
      </c>
      <c r="Z27" s="39">
        <f t="shared" si="4"/>
        <v>93.410905055319233</v>
      </c>
      <c r="AA27" s="40">
        <f>H26</f>
        <v>0.04</v>
      </c>
      <c r="AB27">
        <f>H10</f>
        <v>10</v>
      </c>
      <c r="AC27" s="41" t="b">
        <f t="shared" si="1"/>
        <v>0</v>
      </c>
    </row>
    <row r="28" spans="2:29" ht="47" customHeight="1" x14ac:dyDescent="0.35">
      <c r="B28" s="82"/>
      <c r="C28" s="45"/>
      <c r="D28" s="19" t="s">
        <v>18</v>
      </c>
      <c r="E28" s="1"/>
      <c r="F28" s="63">
        <f>P22*P26*F25</f>
        <v>21.900000000000002</v>
      </c>
      <c r="G28" s="62"/>
      <c r="H28" s="65">
        <f>Q22*Q26*H25</f>
        <v>35.040000000000006</v>
      </c>
      <c r="I28" s="14"/>
      <c r="J28" s="5"/>
      <c r="K28" s="86"/>
      <c r="P28" s="42"/>
      <c r="Q28" s="42"/>
      <c r="R28" s="42"/>
      <c r="S28">
        <v>27</v>
      </c>
      <c r="T28" s="39">
        <f t="shared" si="3"/>
        <v>60.717088285957473</v>
      </c>
      <c r="U28" s="40">
        <f>F26</f>
        <v>0.04</v>
      </c>
      <c r="V28">
        <f>F10</f>
        <v>10</v>
      </c>
      <c r="W28" s="41" t="b">
        <f t="shared" si="0"/>
        <v>0</v>
      </c>
      <c r="Y28">
        <v>27</v>
      </c>
      <c r="Z28" s="39">
        <f t="shared" si="4"/>
        <v>97.147341257532005</v>
      </c>
      <c r="AA28" s="40">
        <f>H26</f>
        <v>0.04</v>
      </c>
      <c r="AB28">
        <f>H10</f>
        <v>10</v>
      </c>
      <c r="AC28" s="41" t="b">
        <f t="shared" si="1"/>
        <v>0</v>
      </c>
    </row>
    <row r="29" spans="2:29" ht="47" customHeight="1" thickBot="1" x14ac:dyDescent="0.4">
      <c r="B29" s="82"/>
      <c r="C29" s="45"/>
      <c r="D29" s="19" t="s">
        <v>17</v>
      </c>
      <c r="E29" s="1"/>
      <c r="F29" s="64">
        <f>SUM(W2:W46)</f>
        <v>262.93374599279332</v>
      </c>
      <c r="G29" s="62"/>
      <c r="H29" s="64">
        <f>SUM(AC2:AC46)</f>
        <v>420.69399358846931</v>
      </c>
      <c r="I29" s="14"/>
      <c r="J29" s="5"/>
      <c r="K29" s="86"/>
      <c r="P29" s="42"/>
      <c r="Q29" s="42"/>
      <c r="R29" s="42"/>
      <c r="S29">
        <v>28</v>
      </c>
      <c r="T29" s="39">
        <f t="shared" si="3"/>
        <v>63.145771817395769</v>
      </c>
      <c r="U29" s="40">
        <f>F26</f>
        <v>0.04</v>
      </c>
      <c r="V29">
        <f>F10</f>
        <v>10</v>
      </c>
      <c r="W29" s="41" t="b">
        <f t="shared" si="0"/>
        <v>0</v>
      </c>
      <c r="Y29">
        <v>28</v>
      </c>
      <c r="Z29" s="39">
        <f t="shared" si="4"/>
        <v>101.03323490783329</v>
      </c>
      <c r="AA29" s="40">
        <f>H26</f>
        <v>0.04</v>
      </c>
      <c r="AB29">
        <f>H10</f>
        <v>10</v>
      </c>
      <c r="AC29" s="41" t="b">
        <f t="shared" si="1"/>
        <v>0</v>
      </c>
    </row>
    <row r="30" spans="2:29" ht="47" customHeight="1" thickBot="1" x14ac:dyDescent="0.4">
      <c r="B30" s="82"/>
      <c r="C30" s="46"/>
      <c r="D30" s="35"/>
      <c r="E30" s="6"/>
      <c r="F30" s="24"/>
      <c r="G30" s="24"/>
      <c r="H30" s="58"/>
      <c r="I30" s="24"/>
      <c r="J30" s="7"/>
      <c r="K30" s="86"/>
      <c r="P30" s="42"/>
      <c r="Q30" s="42"/>
      <c r="R30" s="42"/>
      <c r="S30">
        <v>29</v>
      </c>
      <c r="T30" s="39">
        <f t="shared" si="3"/>
        <v>65.671602690091603</v>
      </c>
      <c r="U30" s="40">
        <f>F26</f>
        <v>0.04</v>
      </c>
      <c r="V30">
        <f>F10</f>
        <v>10</v>
      </c>
      <c r="W30" s="41" t="b">
        <f t="shared" si="0"/>
        <v>0</v>
      </c>
      <c r="Y30">
        <v>29</v>
      </c>
      <c r="Z30" s="39">
        <f t="shared" si="4"/>
        <v>105.07456430414662</v>
      </c>
      <c r="AA30" s="40">
        <f>H26</f>
        <v>0.04</v>
      </c>
      <c r="AB30">
        <f>H10</f>
        <v>10</v>
      </c>
      <c r="AC30" s="41" t="b">
        <f t="shared" si="1"/>
        <v>0</v>
      </c>
    </row>
    <row r="31" spans="2:29" ht="46.75" customHeight="1" thickBot="1" x14ac:dyDescent="0.4">
      <c r="B31" s="82"/>
      <c r="C31" s="97"/>
      <c r="D31" s="97"/>
      <c r="E31" s="97"/>
      <c r="F31" s="97"/>
      <c r="G31" s="97"/>
      <c r="H31" s="97"/>
      <c r="I31" s="97"/>
      <c r="J31" s="97"/>
      <c r="K31" s="86"/>
      <c r="P31" s="42"/>
      <c r="Q31" s="42"/>
      <c r="R31" s="42"/>
      <c r="S31">
        <v>30</v>
      </c>
      <c r="T31" s="39">
        <f t="shared" si="3"/>
        <v>68.298466797695269</v>
      </c>
      <c r="U31" s="40">
        <f>F26</f>
        <v>0.04</v>
      </c>
      <c r="V31">
        <f>F10</f>
        <v>10</v>
      </c>
      <c r="W31" s="41" t="b">
        <f t="shared" si="0"/>
        <v>0</v>
      </c>
      <c r="Y31">
        <v>30</v>
      </c>
      <c r="Z31" s="39">
        <f t="shared" si="4"/>
        <v>105.07456430414662</v>
      </c>
      <c r="AA31" s="40">
        <f>K31</f>
        <v>0</v>
      </c>
      <c r="AB31">
        <f>H10</f>
        <v>10</v>
      </c>
      <c r="AC31" s="41" t="b">
        <f t="shared" si="1"/>
        <v>0</v>
      </c>
    </row>
    <row r="32" spans="2:29" ht="46.75" customHeight="1" x14ac:dyDescent="0.35">
      <c r="B32" s="82"/>
      <c r="C32" s="44"/>
      <c r="D32" s="36" t="s">
        <v>19</v>
      </c>
      <c r="E32" s="3"/>
      <c r="F32" s="56">
        <v>50</v>
      </c>
      <c r="G32" s="59"/>
      <c r="H32" s="56">
        <v>60</v>
      </c>
      <c r="I32" s="18"/>
      <c r="J32" s="4"/>
      <c r="K32" s="86"/>
      <c r="S32">
        <v>31</v>
      </c>
      <c r="T32" s="39">
        <f t="shared" si="3"/>
        <v>71.030405469603082</v>
      </c>
      <c r="U32" s="40">
        <f>F26</f>
        <v>0.04</v>
      </c>
      <c r="V32">
        <f>F10</f>
        <v>10</v>
      </c>
      <c r="W32" s="41" t="b">
        <f t="shared" si="0"/>
        <v>0</v>
      </c>
      <c r="Y32">
        <v>31</v>
      </c>
      <c r="Z32" s="39">
        <f t="shared" si="4"/>
        <v>105.07456430414662</v>
      </c>
      <c r="AA32" s="40">
        <f>K31</f>
        <v>0</v>
      </c>
      <c r="AB32">
        <f>H10</f>
        <v>10</v>
      </c>
      <c r="AC32" s="41" t="b">
        <f t="shared" si="1"/>
        <v>0</v>
      </c>
    </row>
    <row r="33" spans="1:29" ht="47" customHeight="1" thickBot="1" x14ac:dyDescent="0.4">
      <c r="A33" s="60"/>
      <c r="B33" s="82"/>
      <c r="C33" s="46"/>
      <c r="D33" s="35" t="s">
        <v>9</v>
      </c>
      <c r="E33" s="6"/>
      <c r="F33" s="57">
        <v>12</v>
      </c>
      <c r="G33" s="24"/>
      <c r="H33" s="57">
        <v>10</v>
      </c>
      <c r="I33" s="24"/>
      <c r="J33" s="7"/>
      <c r="K33" s="86"/>
      <c r="S33">
        <v>32</v>
      </c>
      <c r="T33" s="39">
        <f t="shared" si="3"/>
        <v>73.871621688387208</v>
      </c>
      <c r="U33" s="40">
        <f>F26</f>
        <v>0.04</v>
      </c>
      <c r="V33">
        <f>F10</f>
        <v>10</v>
      </c>
      <c r="W33" s="41" t="b">
        <f t="shared" si="0"/>
        <v>0</v>
      </c>
      <c r="Y33">
        <v>32</v>
      </c>
      <c r="Z33" s="39">
        <f t="shared" si="4"/>
        <v>105.07456430414662</v>
      </c>
      <c r="AA33" s="40">
        <f>K31</f>
        <v>0</v>
      </c>
      <c r="AB33">
        <f>H10</f>
        <v>10</v>
      </c>
      <c r="AC33" s="41" t="b">
        <f t="shared" si="1"/>
        <v>0</v>
      </c>
    </row>
    <row r="34" spans="1:29" ht="47" customHeight="1" thickBot="1" x14ac:dyDescent="0.4">
      <c r="A34" s="60"/>
      <c r="B34" s="82"/>
      <c r="C34" s="97"/>
      <c r="D34" s="97"/>
      <c r="E34" s="97"/>
      <c r="F34" s="97"/>
      <c r="G34" s="97"/>
      <c r="H34" s="97"/>
      <c r="I34" s="97"/>
      <c r="J34" s="97"/>
      <c r="K34" s="86"/>
      <c r="S34">
        <v>33</v>
      </c>
      <c r="T34" s="39">
        <f t="shared" si="3"/>
        <v>76.826486555922699</v>
      </c>
      <c r="U34" s="40">
        <f>F26</f>
        <v>0.04</v>
      </c>
      <c r="V34">
        <f>F10</f>
        <v>10</v>
      </c>
      <c r="W34" s="41" t="b">
        <f t="shared" si="0"/>
        <v>0</v>
      </c>
      <c r="Y34">
        <v>33</v>
      </c>
      <c r="Z34" s="39">
        <f t="shared" si="4"/>
        <v>105.07456430414662</v>
      </c>
      <c r="AA34" s="40">
        <f>K31</f>
        <v>0</v>
      </c>
      <c r="AB34">
        <f>H10</f>
        <v>10</v>
      </c>
      <c r="AC34" s="41" t="b">
        <f t="shared" si="1"/>
        <v>0</v>
      </c>
    </row>
    <row r="35" spans="1:29" ht="47" customHeight="1" thickBot="1" x14ac:dyDescent="0.4">
      <c r="B35" s="82"/>
      <c r="C35" s="44"/>
      <c r="D35" s="37" t="s">
        <v>12</v>
      </c>
      <c r="E35" s="29"/>
      <c r="F35" s="29"/>
      <c r="G35" s="29"/>
      <c r="H35" s="29"/>
      <c r="I35" s="98"/>
      <c r="J35" s="4"/>
      <c r="K35" s="86"/>
      <c r="S35">
        <v>34</v>
      </c>
      <c r="T35" s="39">
        <f t="shared" si="3"/>
        <v>79.899546018159612</v>
      </c>
      <c r="U35" s="40">
        <f>F26</f>
        <v>0.04</v>
      </c>
      <c r="V35">
        <f>F10</f>
        <v>10</v>
      </c>
      <c r="W35" s="41" t="b">
        <f t="shared" si="0"/>
        <v>0</v>
      </c>
      <c r="Y35">
        <v>34</v>
      </c>
      <c r="Z35" s="39">
        <f t="shared" ref="Z35" si="5">Z34+(Z34*AA35)</f>
        <v>105.07456430414662</v>
      </c>
      <c r="AA35" s="40">
        <f>K31</f>
        <v>0</v>
      </c>
      <c r="AB35">
        <f>H10</f>
        <v>10</v>
      </c>
      <c r="AC35" s="41" t="b">
        <f t="shared" si="1"/>
        <v>0</v>
      </c>
    </row>
    <row r="36" spans="1:29" ht="47" customHeight="1" thickBot="1" x14ac:dyDescent="0.4">
      <c r="B36" s="82"/>
      <c r="C36" s="45"/>
      <c r="D36" s="19" t="s">
        <v>20</v>
      </c>
      <c r="E36" s="1"/>
      <c r="F36" s="71">
        <f>F25*P22*P26+F32*F10+F33</f>
        <v>533.9</v>
      </c>
      <c r="G36" s="14"/>
      <c r="H36" s="71">
        <f>H25*Q22*Q26+H32*H10+H33</f>
        <v>645.04</v>
      </c>
      <c r="I36" s="93"/>
      <c r="J36" s="17"/>
      <c r="K36" s="86"/>
      <c r="S36">
        <v>35</v>
      </c>
      <c r="T36" s="39">
        <f t="shared" si="3"/>
        <v>83.095527858886001</v>
      </c>
      <c r="U36" s="40">
        <f>F26</f>
        <v>0.04</v>
      </c>
      <c r="V36">
        <f>F10</f>
        <v>10</v>
      </c>
      <c r="W36" s="41" t="b">
        <f t="shared" si="0"/>
        <v>0</v>
      </c>
      <c r="Y36">
        <v>35</v>
      </c>
      <c r="Z36" s="39">
        <f>Z35+(Z35*AA36)</f>
        <v>105.07456430414662</v>
      </c>
      <c r="AA36" s="40">
        <f>K31</f>
        <v>0</v>
      </c>
      <c r="AB36">
        <f>H10</f>
        <v>10</v>
      </c>
      <c r="AC36" s="41" t="b">
        <f t="shared" si="1"/>
        <v>0</v>
      </c>
    </row>
    <row r="37" spans="1:29" ht="47" customHeight="1" thickBot="1" x14ac:dyDescent="0.4">
      <c r="B37" s="82"/>
      <c r="C37" s="61"/>
      <c r="D37" s="38"/>
      <c r="E37" s="20"/>
      <c r="F37" s="20"/>
      <c r="G37" s="20"/>
      <c r="H37" s="20"/>
      <c r="I37" s="93"/>
      <c r="J37" s="5"/>
      <c r="K37" s="86"/>
      <c r="S37">
        <v>36</v>
      </c>
      <c r="T37" s="39">
        <f t="shared" si="3"/>
        <v>86.419348973241441</v>
      </c>
      <c r="U37" s="40">
        <f>F26</f>
        <v>0.04</v>
      </c>
      <c r="V37">
        <f>F10</f>
        <v>10</v>
      </c>
      <c r="W37" s="41" t="b">
        <f t="shared" si="0"/>
        <v>0</v>
      </c>
      <c r="Y37">
        <v>36</v>
      </c>
      <c r="Z37" s="39">
        <f t="shared" ref="Z37:Z46" si="6">Z36+(Z36*AA37)</f>
        <v>105.07456430414662</v>
      </c>
      <c r="AA37" s="40">
        <f>K31</f>
        <v>0</v>
      </c>
      <c r="AB37">
        <f>H10</f>
        <v>10</v>
      </c>
      <c r="AC37" s="41" t="b">
        <f t="shared" si="1"/>
        <v>0</v>
      </c>
    </row>
    <row r="38" spans="1:29" ht="47" customHeight="1" thickBot="1" x14ac:dyDescent="0.4">
      <c r="B38" s="82"/>
      <c r="C38" s="61"/>
      <c r="D38" s="19" t="s">
        <v>10</v>
      </c>
      <c r="E38" s="1"/>
      <c r="F38" s="71">
        <f>F36*F11</f>
        <v>26695</v>
      </c>
      <c r="G38" s="14"/>
      <c r="H38" s="71">
        <f>H36*H11</f>
        <v>32252</v>
      </c>
      <c r="I38" s="93"/>
      <c r="J38" s="5"/>
      <c r="K38" s="86"/>
      <c r="P38" s="43">
        <f>F32*F10</f>
        <v>500</v>
      </c>
      <c r="Q38" s="43"/>
      <c r="R38" s="43"/>
      <c r="S38">
        <v>37</v>
      </c>
      <c r="T38" s="39">
        <f t="shared" si="3"/>
        <v>89.8761229321711</v>
      </c>
      <c r="U38" s="40">
        <f>F26</f>
        <v>0.04</v>
      </c>
      <c r="V38">
        <f>F10</f>
        <v>10</v>
      </c>
      <c r="W38" s="41" t="b">
        <f t="shared" si="0"/>
        <v>0</v>
      </c>
      <c r="Y38">
        <v>37</v>
      </c>
      <c r="Z38" s="39">
        <f t="shared" si="6"/>
        <v>105.07456430414662</v>
      </c>
      <c r="AA38" s="40">
        <f>K31</f>
        <v>0</v>
      </c>
      <c r="AB38">
        <f>H10</f>
        <v>10</v>
      </c>
      <c r="AC38" s="41" t="b">
        <f t="shared" si="1"/>
        <v>0</v>
      </c>
    </row>
    <row r="39" spans="1:29" ht="47" customHeight="1" thickBot="1" x14ac:dyDescent="0.4">
      <c r="B39" s="82"/>
      <c r="C39" s="99"/>
      <c r="D39" s="100"/>
      <c r="E39" s="100"/>
      <c r="F39" s="100"/>
      <c r="G39" s="100"/>
      <c r="H39" s="100"/>
      <c r="I39" s="100"/>
      <c r="J39" s="7"/>
      <c r="K39" s="86"/>
      <c r="S39">
        <v>38</v>
      </c>
      <c r="T39" s="39">
        <f t="shared" si="3"/>
        <v>93.471167849457942</v>
      </c>
      <c r="U39" s="40">
        <f>F26</f>
        <v>0.04</v>
      </c>
      <c r="V39">
        <f>F10</f>
        <v>10</v>
      </c>
      <c r="W39" s="41" t="b">
        <f t="shared" si="0"/>
        <v>0</v>
      </c>
      <c r="Y39">
        <v>38</v>
      </c>
      <c r="Z39" s="39">
        <f t="shared" si="6"/>
        <v>105.07456430414662</v>
      </c>
      <c r="AA39" s="40">
        <f>K31</f>
        <v>0</v>
      </c>
      <c r="AB39">
        <f>H10</f>
        <v>10</v>
      </c>
      <c r="AC39" s="41" t="b">
        <f t="shared" si="1"/>
        <v>0</v>
      </c>
    </row>
    <row r="40" spans="1:29" ht="47" customHeight="1" thickBot="1" x14ac:dyDescent="0.4">
      <c r="B40" s="83"/>
      <c r="C40" s="80"/>
      <c r="D40" s="80"/>
      <c r="E40" s="80"/>
      <c r="F40" s="80"/>
      <c r="G40" s="80"/>
      <c r="H40" s="80"/>
      <c r="I40" s="80"/>
      <c r="J40" s="80"/>
      <c r="K40" s="87"/>
      <c r="S40">
        <v>39</v>
      </c>
      <c r="T40" s="39">
        <f t="shared" si="3"/>
        <v>97.21001456343626</v>
      </c>
      <c r="U40" s="40">
        <f>F26</f>
        <v>0.04</v>
      </c>
      <c r="V40">
        <f>F10</f>
        <v>10</v>
      </c>
      <c r="W40" s="41" t="b">
        <f t="shared" si="0"/>
        <v>0</v>
      </c>
      <c r="Y40">
        <v>39</v>
      </c>
      <c r="Z40" s="39">
        <f t="shared" si="6"/>
        <v>105.07456430414662</v>
      </c>
      <c r="AA40" s="40">
        <f>K31</f>
        <v>0</v>
      </c>
      <c r="AB40">
        <f>H10</f>
        <v>10</v>
      </c>
      <c r="AC40" s="41" t="b">
        <f t="shared" si="1"/>
        <v>0</v>
      </c>
    </row>
    <row r="41" spans="1:29" ht="47" customHeight="1" x14ac:dyDescent="0.35">
      <c r="B41" s="28"/>
      <c r="C41" s="28"/>
      <c r="I41" s="28"/>
      <c r="J41" s="28"/>
      <c r="K41" s="28"/>
      <c r="S41">
        <v>40</v>
      </c>
      <c r="T41" s="39">
        <f t="shared" si="3"/>
        <v>101.09841514597372</v>
      </c>
      <c r="U41" s="40">
        <f>F26</f>
        <v>0.04</v>
      </c>
      <c r="V41">
        <f>F10</f>
        <v>10</v>
      </c>
      <c r="W41" s="41" t="b">
        <f t="shared" si="0"/>
        <v>0</v>
      </c>
      <c r="Y41">
        <v>40</v>
      </c>
      <c r="Z41" s="39">
        <f t="shared" si="6"/>
        <v>105.07456430414662</v>
      </c>
      <c r="AA41" s="40">
        <f>K31</f>
        <v>0</v>
      </c>
      <c r="AB41">
        <f>H10</f>
        <v>10</v>
      </c>
      <c r="AC41" s="41" t="b">
        <f t="shared" si="1"/>
        <v>0</v>
      </c>
    </row>
    <row r="42" spans="1:29" ht="47" customHeight="1" x14ac:dyDescent="0.35">
      <c r="B42" s="28"/>
      <c r="C42" s="28"/>
      <c r="I42" s="28"/>
      <c r="J42" s="28"/>
      <c r="K42" s="28"/>
      <c r="S42">
        <v>41</v>
      </c>
      <c r="T42" s="39">
        <f t="shared" si="3"/>
        <v>105.14235175181267</v>
      </c>
      <c r="U42" s="40">
        <f>F26</f>
        <v>0.04</v>
      </c>
      <c r="V42">
        <f>F10</f>
        <v>10</v>
      </c>
      <c r="W42" s="41" t="b">
        <f t="shared" si="0"/>
        <v>0</v>
      </c>
      <c r="Y42">
        <v>41</v>
      </c>
      <c r="Z42" s="39">
        <f t="shared" si="6"/>
        <v>105.07456430414662</v>
      </c>
      <c r="AA42" s="40">
        <f>K31</f>
        <v>0</v>
      </c>
      <c r="AB42">
        <f>H10</f>
        <v>10</v>
      </c>
      <c r="AC42" s="41" t="b">
        <f t="shared" si="1"/>
        <v>0</v>
      </c>
    </row>
    <row r="43" spans="1:29" ht="47" customHeight="1" x14ac:dyDescent="0.35">
      <c r="B43" s="28"/>
      <c r="C43" s="28"/>
      <c r="I43" s="28"/>
      <c r="J43" s="28"/>
      <c r="K43" s="28"/>
      <c r="S43">
        <v>42</v>
      </c>
      <c r="T43" s="39">
        <f t="shared" si="3"/>
        <v>109.34804582188518</v>
      </c>
      <c r="U43" s="40">
        <f>F26</f>
        <v>0.04</v>
      </c>
      <c r="V43">
        <f>F10</f>
        <v>10</v>
      </c>
      <c r="W43" s="41" t="b">
        <f t="shared" si="0"/>
        <v>0</v>
      </c>
      <c r="Y43">
        <v>42</v>
      </c>
      <c r="Z43" s="39">
        <f t="shared" si="6"/>
        <v>105.07456430414662</v>
      </c>
      <c r="AA43" s="40">
        <f>K31</f>
        <v>0</v>
      </c>
      <c r="AB43">
        <f>H10</f>
        <v>10</v>
      </c>
      <c r="AC43" s="41" t="b">
        <f t="shared" si="1"/>
        <v>0</v>
      </c>
    </row>
    <row r="44" spans="1:29" ht="47" customHeight="1" x14ac:dyDescent="0.35">
      <c r="B44" s="28"/>
      <c r="C44" s="28"/>
      <c r="I44" s="28"/>
      <c r="J44" s="28"/>
      <c r="K44" s="28"/>
      <c r="S44">
        <v>43</v>
      </c>
      <c r="T44" s="39">
        <f t="shared" si="3"/>
        <v>113.72196765476059</v>
      </c>
      <c r="U44" s="40">
        <f>F26</f>
        <v>0.04</v>
      </c>
      <c r="V44">
        <f>F10</f>
        <v>10</v>
      </c>
      <c r="W44" s="41" t="b">
        <f t="shared" si="0"/>
        <v>0</v>
      </c>
      <c r="Y44">
        <v>43</v>
      </c>
      <c r="Z44" s="39">
        <f t="shared" si="6"/>
        <v>105.07456430414662</v>
      </c>
      <c r="AA44" s="40">
        <f>K31</f>
        <v>0</v>
      </c>
      <c r="AB44">
        <f>H10</f>
        <v>10</v>
      </c>
      <c r="AC44" s="41" t="b">
        <f t="shared" si="1"/>
        <v>0</v>
      </c>
    </row>
    <row r="45" spans="1:29" ht="47" customHeight="1" x14ac:dyDescent="0.35">
      <c r="B45" s="28"/>
      <c r="C45" s="28"/>
      <c r="I45" s="28"/>
      <c r="J45" s="28"/>
      <c r="K45" s="28"/>
      <c r="L45" s="2"/>
      <c r="S45">
        <v>44</v>
      </c>
      <c r="T45" s="39">
        <f t="shared" si="3"/>
        <v>118.27084636095101</v>
      </c>
      <c r="U45" s="40">
        <f>F26</f>
        <v>0.04</v>
      </c>
      <c r="V45">
        <f>F10</f>
        <v>10</v>
      </c>
      <c r="W45" s="41" t="b">
        <f t="shared" si="0"/>
        <v>0</v>
      </c>
      <c r="Y45">
        <v>44</v>
      </c>
      <c r="Z45" s="39">
        <f t="shared" si="6"/>
        <v>105.07456430414662</v>
      </c>
      <c r="AA45" s="40">
        <f>K31</f>
        <v>0</v>
      </c>
      <c r="AB45">
        <f>H10</f>
        <v>10</v>
      </c>
      <c r="AC45" s="41" t="b">
        <f t="shared" si="1"/>
        <v>0</v>
      </c>
    </row>
    <row r="46" spans="1:29" ht="27" customHeight="1" x14ac:dyDescent="0.35">
      <c r="B46" s="28"/>
      <c r="C46" s="28"/>
      <c r="I46" s="28"/>
      <c r="J46" s="28"/>
      <c r="K46" s="28"/>
      <c r="S46">
        <v>45</v>
      </c>
      <c r="T46" s="39">
        <f t="shared" si="3"/>
        <v>123.00168021538906</v>
      </c>
      <c r="U46" s="40">
        <f>F26</f>
        <v>0.04</v>
      </c>
      <c r="V46">
        <f>F10</f>
        <v>10</v>
      </c>
      <c r="W46" s="41" t="b">
        <f t="shared" si="0"/>
        <v>0</v>
      </c>
      <c r="Y46">
        <v>45</v>
      </c>
      <c r="Z46" s="39">
        <f t="shared" si="6"/>
        <v>105.07456430414662</v>
      </c>
      <c r="AA46" s="40">
        <f>K31</f>
        <v>0</v>
      </c>
      <c r="AB46">
        <f>H10</f>
        <v>10</v>
      </c>
      <c r="AC46" s="41" t="b">
        <f t="shared" si="1"/>
        <v>0</v>
      </c>
    </row>
    <row r="47" spans="1:29" ht="26.5" customHeight="1" x14ac:dyDescent="0.35">
      <c r="B47" s="28"/>
      <c r="C47" s="28"/>
      <c r="I47" s="28"/>
      <c r="J47" s="28"/>
      <c r="K47" s="28"/>
    </row>
    <row r="48" spans="1:29" x14ac:dyDescent="0.35">
      <c r="L48" s="28"/>
    </row>
    <row r="49" spans="12:12" x14ac:dyDescent="0.35">
      <c r="L49" s="28"/>
    </row>
    <row r="50" spans="12:12" x14ac:dyDescent="0.35">
      <c r="L50" s="28"/>
    </row>
    <row r="51" spans="12:12" x14ac:dyDescent="0.35">
      <c r="L51" s="28"/>
    </row>
    <row r="52" spans="12:12" x14ac:dyDescent="0.35">
      <c r="L52" s="28"/>
    </row>
    <row r="53" spans="12:12" x14ac:dyDescent="0.35">
      <c r="L53" s="28"/>
    </row>
    <row r="54" spans="12:12" x14ac:dyDescent="0.35">
      <c r="L54" s="28"/>
    </row>
  </sheetData>
  <sheetProtection algorithmName="SHA-1" hashValue="CPuWkKleY79GgnJbNMGDeiUFjoE=" saltValue="pT0hJLRxZEtJcinWHv1GJQ==" spinCount="100000" sheet="1" objects="1" scenarios="1"/>
  <mergeCells count="16">
    <mergeCell ref="K3:K40"/>
    <mergeCell ref="B3:B40"/>
    <mergeCell ref="C7:J7"/>
    <mergeCell ref="C31:J31"/>
    <mergeCell ref="C34:J34"/>
    <mergeCell ref="C18:J18"/>
    <mergeCell ref="C13:J13"/>
    <mergeCell ref="C40:J40"/>
    <mergeCell ref="C39:I39"/>
    <mergeCell ref="I35:I38"/>
    <mergeCell ref="D12:I12"/>
    <mergeCell ref="I9:I11"/>
    <mergeCell ref="D3:J3"/>
    <mergeCell ref="D8:J8"/>
    <mergeCell ref="D14:J14"/>
    <mergeCell ref="C8:C12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Указания</vt:lpstr>
      <vt:lpstr>Калкулатор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2018-11-27T09:02:38Z</dcterms:modified>
</cp:coreProperties>
</file>